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4\4TO TRIMESTRE\OFICIO 114 INFORMACIÓN FINANC TITULO V 4TO TRIM 24\"/>
    </mc:Choice>
  </mc:AlternateContent>
  <xr:revisionPtr revIDLastSave="0" documentId="13_ncr:1_{4B2D794B-CAAF-4725-8535-A56BA2324456}" xr6:coauthVersionLast="36" xr6:coauthVersionMax="36" xr10:uidLastSave="{00000000-0000-0000-0000-000000000000}"/>
  <bookViews>
    <workbookView xWindow="0" yWindow="0" windowWidth="14715" windowHeight="8250" xr2:uid="{00000000-000D-0000-FFFF-FFFF00000000}"/>
  </bookViews>
  <sheets>
    <sheet name="PPI" sheetId="1" r:id="rId1"/>
  </sheets>
  <definedNames>
    <definedName name="_xlnm._FilterDatabase" localSheetId="0" hidden="1">PPI!$B$5:$R$123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7" i="1" l="1"/>
  <c r="L107" i="1"/>
  <c r="M106" i="1"/>
  <c r="L106" i="1"/>
  <c r="M98" i="1"/>
  <c r="L98" i="1"/>
  <c r="M83" i="1"/>
  <c r="L83" i="1"/>
  <c r="L74" i="1"/>
  <c r="M74" i="1"/>
  <c r="L75" i="1"/>
  <c r="M75" i="1"/>
  <c r="L76" i="1"/>
  <c r="M76" i="1"/>
  <c r="L77" i="1"/>
  <c r="M77" i="1"/>
  <c r="L78" i="1"/>
  <c r="M78" i="1"/>
  <c r="L79" i="1"/>
  <c r="M79" i="1"/>
  <c r="M73" i="1"/>
  <c r="L73" i="1"/>
  <c r="M72" i="1"/>
  <c r="L72" i="1"/>
  <c r="M71" i="1"/>
  <c r="L71" i="1"/>
  <c r="M67" i="1"/>
  <c r="L67" i="1"/>
  <c r="M61" i="1"/>
  <c r="L61" i="1"/>
  <c r="M56" i="1"/>
  <c r="L56" i="1"/>
  <c r="M53" i="1"/>
  <c r="L53" i="1"/>
  <c r="M52" i="1"/>
  <c r="L52" i="1"/>
  <c r="M51" i="1"/>
  <c r="L51" i="1"/>
  <c r="M50" i="1"/>
  <c r="L50" i="1"/>
  <c r="M48" i="1"/>
  <c r="L48" i="1"/>
  <c r="M34" i="1"/>
  <c r="L34" i="1"/>
  <c r="M42" i="1"/>
  <c r="L42" i="1"/>
  <c r="M41" i="1"/>
  <c r="L41" i="1"/>
  <c r="M40" i="1"/>
  <c r="L40" i="1"/>
  <c r="M39" i="1"/>
  <c r="L39" i="1"/>
  <c r="M38" i="1"/>
  <c r="L38" i="1"/>
  <c r="M37" i="1"/>
  <c r="L37" i="1"/>
  <c r="M30" i="1"/>
  <c r="L30" i="1"/>
  <c r="M29" i="1"/>
  <c r="L29" i="1"/>
  <c r="M20" i="1"/>
  <c r="L20" i="1"/>
  <c r="M19" i="1"/>
  <c r="L19" i="1"/>
  <c r="M18" i="1"/>
  <c r="L18" i="1"/>
  <c r="M12" i="1"/>
  <c r="L12" i="1"/>
  <c r="M11" i="1"/>
  <c r="L11" i="1"/>
  <c r="M10" i="1"/>
  <c r="L10" i="1"/>
  <c r="M115" i="1" l="1"/>
  <c r="L115" i="1"/>
  <c r="K90" i="1"/>
  <c r="I90" i="1"/>
  <c r="M54" i="1"/>
  <c r="L54" i="1"/>
  <c r="G90" i="1"/>
  <c r="M66" i="1"/>
  <c r="L66" i="1"/>
  <c r="M65" i="1"/>
  <c r="L65" i="1"/>
  <c r="M60" i="1"/>
  <c r="L60" i="1"/>
  <c r="M32" i="1"/>
  <c r="L32" i="1"/>
  <c r="M31" i="1"/>
  <c r="L31" i="1"/>
  <c r="M28" i="1"/>
  <c r="L28" i="1"/>
  <c r="M27" i="1"/>
  <c r="L27" i="1"/>
  <c r="M117" i="1" l="1"/>
  <c r="L117" i="1"/>
  <c r="M116" i="1"/>
  <c r="L116" i="1"/>
  <c r="J90" i="1"/>
  <c r="H90" i="1"/>
  <c r="M86" i="1"/>
  <c r="L86" i="1"/>
  <c r="M85" i="1"/>
  <c r="L85" i="1"/>
  <c r="M64" i="1"/>
  <c r="L64" i="1"/>
  <c r="M58" i="1"/>
  <c r="L58" i="1"/>
  <c r="M57" i="1"/>
  <c r="L57" i="1"/>
  <c r="M46" i="1"/>
  <c r="L46" i="1"/>
  <c r="M36" i="1"/>
  <c r="L36" i="1"/>
  <c r="M24" i="1"/>
  <c r="L24" i="1"/>
  <c r="M23" i="1"/>
  <c r="L23" i="1"/>
  <c r="M22" i="1"/>
  <c r="L22" i="1"/>
  <c r="M90" i="1" l="1"/>
  <c r="L90" i="1"/>
  <c r="K119" i="1"/>
  <c r="J119" i="1"/>
  <c r="I119" i="1"/>
  <c r="H119" i="1"/>
  <c r="G119" i="1"/>
  <c r="M114" i="1"/>
  <c r="L114" i="1"/>
  <c r="M113" i="1"/>
  <c r="L113" i="1"/>
  <c r="M111" i="1"/>
  <c r="L111" i="1"/>
  <c r="M47" i="1"/>
  <c r="L47" i="1"/>
  <c r="M112" i="1" l="1"/>
  <c r="L112" i="1"/>
  <c r="M110" i="1"/>
  <c r="L110" i="1"/>
  <c r="L108" i="1"/>
  <c r="L109" i="1"/>
  <c r="M109" i="1"/>
  <c r="M108" i="1"/>
  <c r="M105" i="1"/>
  <c r="L105" i="1"/>
  <c r="M104" i="1"/>
  <c r="L104" i="1"/>
  <c r="M103" i="1"/>
  <c r="L103" i="1"/>
  <c r="M102" i="1"/>
  <c r="L102" i="1"/>
  <c r="M101" i="1" l="1"/>
  <c r="L101" i="1"/>
  <c r="M87" i="1" l="1"/>
  <c r="L87" i="1"/>
  <c r="M69" i="1"/>
  <c r="L69" i="1"/>
  <c r="L62" i="1" l="1"/>
  <c r="M62" i="1"/>
  <c r="L59" i="1"/>
  <c r="M59" i="1"/>
  <c r="L63" i="1"/>
  <c r="M63" i="1"/>
  <c r="M49" i="1" l="1"/>
  <c r="L49" i="1"/>
  <c r="M45" i="1"/>
  <c r="L45" i="1"/>
  <c r="M99" i="1"/>
  <c r="L99" i="1"/>
  <c r="M97" i="1"/>
  <c r="L97" i="1"/>
  <c r="M16" i="1" l="1"/>
  <c r="L16" i="1"/>
  <c r="M100" i="1" l="1"/>
  <c r="L100" i="1"/>
  <c r="M96" i="1"/>
  <c r="L96" i="1"/>
  <c r="M84" i="1"/>
  <c r="L84" i="1"/>
  <c r="M82" i="1"/>
  <c r="L82" i="1"/>
  <c r="M81" i="1"/>
  <c r="L81" i="1"/>
  <c r="M80" i="1"/>
  <c r="L80" i="1"/>
  <c r="M70" i="1"/>
  <c r="L70" i="1"/>
  <c r="M68" i="1"/>
  <c r="L68" i="1"/>
  <c r="M55" i="1"/>
  <c r="L55" i="1"/>
  <c r="M44" i="1"/>
  <c r="L44" i="1"/>
  <c r="M43" i="1"/>
  <c r="L43" i="1"/>
  <c r="M35" i="1"/>
  <c r="L35" i="1"/>
  <c r="M33" i="1"/>
  <c r="L33" i="1"/>
  <c r="M26" i="1"/>
  <c r="L26" i="1"/>
  <c r="M25" i="1"/>
  <c r="L25" i="1"/>
  <c r="M21" i="1"/>
  <c r="L21" i="1"/>
  <c r="M17" i="1"/>
  <c r="L17" i="1"/>
  <c r="M15" i="1"/>
  <c r="L15" i="1"/>
  <c r="M14" i="1"/>
  <c r="L14" i="1"/>
  <c r="M13" i="1"/>
  <c r="L13" i="1"/>
  <c r="M9" i="1"/>
  <c r="L9" i="1"/>
  <c r="M119" i="1" l="1"/>
  <c r="M95" i="1"/>
  <c r="K121" i="1"/>
  <c r="I121" i="1"/>
  <c r="H121" i="1"/>
  <c r="J121" i="1"/>
  <c r="G121" i="1"/>
  <c r="L119" i="1"/>
  <c r="L95" i="1"/>
  <c r="L121" i="1" l="1"/>
  <c r="M121" i="1"/>
</calcChain>
</file>

<file path=xl/sharedStrings.xml><?xml version="1.0" encoding="utf-8"?>
<sst xmlns="http://schemas.openxmlformats.org/spreadsheetml/2006/main" count="308" uniqueCount="127">
  <si>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</si>
  <si>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</si>
  <si>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</si>
  <si>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</si>
  <si>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</si>
  <si>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</si>
  <si>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</si>
  <si>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</si>
  <si>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</si>
  <si>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</si>
  <si>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</si>
  <si>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</si>
  <si>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</si>
  <si>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</si>
  <si>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</si>
  <si>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</si>
  <si>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</si>
  <si>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</si>
  <si>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</si>
  <si>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</si>
  <si>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</si>
  <si>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EQUIPO DE COMPUTO Y DE TECNOLOGIAS DE LA INFORMAC</t>
  </si>
  <si>
    <t>E0003</t>
  </si>
  <si>
    <t>OTROS MOBILIARIOS Y EQUIPOS DE ADMINISTRACION</t>
  </si>
  <si>
    <t>VEHICULOS Y EQUIPO TERRESTRE</t>
  </si>
  <si>
    <t>SOFTWARE</t>
  </si>
  <si>
    <t>E0005</t>
  </si>
  <si>
    <t>SIST DE AIRE ACON, CALEFACC Y DE REFR INDUS Y COM</t>
  </si>
  <si>
    <t>EQUIPO DE COMUNICACION Y TELECOMUNICACION</t>
  </si>
  <si>
    <t>E0006</t>
  </si>
  <si>
    <t>HERRAMIENTAS Y MAQUINAS-HERRAMIENTA</t>
  </si>
  <si>
    <t>E0008</t>
  </si>
  <si>
    <t>OTRO MOBILIARIO Y EQUIPO EDUCACIONAL Y RECREATIVO</t>
  </si>
  <si>
    <t>E0014</t>
  </si>
  <si>
    <t>EQUIPOS Y APARATOS AUDIOVISUALES</t>
  </si>
  <si>
    <t>E0015</t>
  </si>
  <si>
    <t>E0016</t>
  </si>
  <si>
    <t>EQ DE GENERACION ELECTRICA, APARATOS Y ACCES ELECT</t>
  </si>
  <si>
    <t>OTROS EQUIPOS</t>
  </si>
  <si>
    <t>MAQUINARIA Y EQUIPO AGROPECUARIO</t>
  </si>
  <si>
    <t>E0021</t>
  </si>
  <si>
    <t>E0023</t>
  </si>
  <si>
    <t>E0024</t>
  </si>
  <si>
    <t>EQUIPO MEDICO Y DE LABORATORIO</t>
  </si>
  <si>
    <t>EDIFICACION NO HABITACIONAL</t>
  </si>
  <si>
    <t>DIV DE TERRENOS Y CONSTR DE OBRAS DE URBANIZACION</t>
  </si>
  <si>
    <t>CONSTRUCCION DE VIAS DE COMUNICACION</t>
  </si>
  <si>
    <t>OTRAS CONSTR DE INGENIERIA CIVIL U OBRA PESADA</t>
  </si>
  <si>
    <t>5110</t>
  </si>
  <si>
    <t>5150</t>
  </si>
  <si>
    <t>5640</t>
  </si>
  <si>
    <t>5190</t>
  </si>
  <si>
    <t>5650</t>
  </si>
  <si>
    <t>5910</t>
  </si>
  <si>
    <t>5660</t>
  </si>
  <si>
    <t>5670</t>
  </si>
  <si>
    <t>6120</t>
  </si>
  <si>
    <t>6140</t>
  </si>
  <si>
    <t>6150</t>
  </si>
  <si>
    <t>6160</t>
  </si>
  <si>
    <t>5410</t>
  </si>
  <si>
    <t>5210</t>
  </si>
  <si>
    <t>5690</t>
  </si>
  <si>
    <t>E0026</t>
  </si>
  <si>
    <t>K0163</t>
  </si>
  <si>
    <t>CNV SERVICIOS BAS MC</t>
  </si>
  <si>
    <t>K0164</t>
  </si>
  <si>
    <t>CNV EDO EMBELL MI CO</t>
  </si>
  <si>
    <t>K0166</t>
  </si>
  <si>
    <t>CNV APOYO SN FRONT</t>
  </si>
  <si>
    <t>K0167</t>
  </si>
  <si>
    <t>CNV MACRO GEG</t>
  </si>
  <si>
    <t>K0168</t>
  </si>
  <si>
    <t>CONV CONECT MI CAM RURAL</t>
  </si>
  <si>
    <t>CONV FOAM</t>
  </si>
  <si>
    <t>K0169</t>
  </si>
  <si>
    <t>E0009</t>
  </si>
  <si>
    <t>K0170</t>
  </si>
  <si>
    <t>K0171</t>
  </si>
  <si>
    <t>CNV INF Y EQ CENT GT</t>
  </si>
  <si>
    <t>CNV ITESI MSFP</t>
  </si>
  <si>
    <t>III. Tesorería Municipal / HACIENDA PUBLICA MUNICIPAL FORTALECIDA</t>
  </si>
  <si>
    <t>V. Oficialía Mayor / CIUDADANIA Y DEPENDENCIAS OBTIENEN BUEN SERVICIO</t>
  </si>
  <si>
    <t>VI. Dirección de Obras Públicas / HAB OBTIENEN PLAN, PROG, OBRAS Y SERVICIOS</t>
  </si>
  <si>
    <t>VIII. Dirección de Seguridad Pública, Tránsito y Vialidad / CIUDADANOS GOZAN DE SEGURIDAD PUBLICA EFICIENTE</t>
  </si>
  <si>
    <t>5490</t>
  </si>
  <si>
    <t>OTROS EQUIPOS DE TRANSPORTE</t>
  </si>
  <si>
    <t>X. Unidad de Transparencia / CIUDADANIA CREE Y CONFIA TRANSPARENCIA DE LA G.P.</t>
  </si>
  <si>
    <t>XIX. Dirección de Casa de la Cultura / MPIO OBTIENE UN DESARROLLO CULTURAL</t>
  </si>
  <si>
    <t>5290</t>
  </si>
  <si>
    <t>XV. Dirección de Planeación Municipal / DEPEN TIENEN PLANEACION ESTRATEGICA, PLANES Y PROG</t>
  </si>
  <si>
    <t>5420</t>
  </si>
  <si>
    <t>CARROCERIAS Y REMOLQUES</t>
  </si>
  <si>
    <t>XVI. Dirección de Servicios Públicos Municipales / SANFELIPENSES OBTIENEN APROV SUSTENTABLE E IMAGEN</t>
  </si>
  <si>
    <t>E0017</t>
  </si>
  <si>
    <t>XVII. Dirección de Medio Ambiente / CIUDADANOS OBTIENEN GESTION DE MEJORA AMBIENTAL</t>
  </si>
  <si>
    <t>XXII. Dirección de Deporte / POBLACION ACTIVA CUENTA CON SERVICIOS DEPORTIVOS</t>
  </si>
  <si>
    <t>XXIV. Unidad de Asuntos Jurídicos / MPIO POSEE ESTRUCTURA EFIZ Y EFIETE OPERACION GOB</t>
  </si>
  <si>
    <t>XXV. Unidad de Protección Civil / POB CUENTA ACCIONES PREVENCION Y AUXILIO</t>
  </si>
  <si>
    <t>5310</t>
  </si>
  <si>
    <t xml:space="preserve">XXVII. Unidad de Atención a Migrantes / CIUDADANOS DISMINUYEN MIGRACION A EU </t>
  </si>
  <si>
    <t>S0032</t>
  </si>
  <si>
    <t>Cnv Fed Compensacion</t>
  </si>
  <si>
    <t>5610</t>
  </si>
  <si>
    <t>S0049</t>
  </si>
  <si>
    <t>Cnv Fed Comp Amb Saneam Forest</t>
  </si>
  <si>
    <t>6220</t>
  </si>
  <si>
    <t>K0173</t>
  </si>
  <si>
    <t>K0174</t>
  </si>
  <si>
    <t>E0002</t>
  </si>
  <si>
    <t>II. Secretaría del Ayuntamiento / HABITANTES OBTIENEN CERTIFICACIONES Y AUTORIZACION</t>
  </si>
  <si>
    <t>S0053</t>
  </si>
  <si>
    <t>I. Presidencia Municipal / SAN FELIPENSES OBTIENEN OBRAS Y ACCIONES</t>
  </si>
  <si>
    <t>E0001</t>
  </si>
  <si>
    <t>O0001</t>
  </si>
  <si>
    <t>IV. Contraloría Municipal / CIUDADANOS TIENEN CERTEZA GM Y TRANSPARENCIA</t>
  </si>
  <si>
    <t>E0007</t>
  </si>
  <si>
    <t>VII. Dirección de Desarrollo Social / MPIO Y FAM VULNER BAJA IN POBREZA SERV BASICOS VIV</t>
  </si>
  <si>
    <t>E0010</t>
  </si>
  <si>
    <t>XI. Dirección de Atención a la Juventud / JOVENES OBTIENEN ACCIONES DESARROLLO INTEGRAL</t>
  </si>
  <si>
    <t>E0011</t>
  </si>
  <si>
    <t>XII. Dirección de Desarrollo Rural / PER RURAL DED ACT PRIM (A/G) OB HAB MEJOR ECON FAM</t>
  </si>
  <si>
    <t>E0018</t>
  </si>
  <si>
    <t>XVIII. Dirección de Derechos Humanos / HAB GOZAN LEGALIDAD Y GARANTIA DERECHOS HUMANOS</t>
  </si>
  <si>
    <t>XXIII. Dirección de Salud / HAB CUENTAN SALUD PUBLICA Y SERVICIOS VIDA SANA</t>
  </si>
  <si>
    <t>E0022</t>
  </si>
  <si>
    <t>Municipio de San Felipe
Programas y Proyectos de Inversión
Del 1 de Enero al 31 deDiciembre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</si>
</sst>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05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8" fillId="0" borderId="0" xfId="0" applyFont="1" applyFill="1" applyBorder="1" applyAlignment="1" applyProtection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7" fillId="0" borderId="0" xfId="0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vertical="top" wrapText="1"/>
    </xf>
    <xf numFmtId="43" fontId="8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/>
    <xf numFmtId="43" fontId="7" fillId="0" borderId="28" xfId="0" applyNumberFormat="1" applyFont="1" applyFill="1" applyBorder="1" applyAlignment="1" applyProtection="1">
      <alignment horizontal="right" vertical="center" wrapText="1"/>
    </xf>
    <xf numFmtId="9" fontId="7" fillId="0" borderId="28" xfId="2" applyFont="1" applyFill="1" applyBorder="1" applyAlignment="1" applyProtection="1">
      <alignment horizontal="center" vertical="top" wrapText="1"/>
    </xf>
    <xf numFmtId="9" fontId="7" fillId="0" borderId="29" xfId="2" applyFont="1" applyFill="1" applyBorder="1" applyAlignment="1" applyProtection="1">
      <alignment horizontal="center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0" borderId="14" xfId="0" applyFont="1" applyFill="1" applyBorder="1" applyAlignment="1" applyProtection="1">
      <alignment horizontal="left" vertical="center" wrapText="1"/>
    </xf>
    <xf numFmtId="0" fontId="7" fillId="0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O123"/>
  <sheetViews>
    <sheetView tabSelected="1" zoomScale="90" zoomScaleNormal="90" workbookViewId="0">
      <selection activeCell="D9" sqref="D9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5.7109375" style="1" customWidth="1"/>
    <col min="10" max="10" width="14.42578125" style="1" customWidth="1"/>
    <col min="11" max="11" width="15.5703125" style="1" customWidth="1"/>
    <col min="12" max="13" width="11.570312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5" ht="57" customHeight="1" x14ac:dyDescent="0.2">
      <c r="B1" s="84" t="s">
        <v>126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6"/>
    </row>
    <row r="2" spans="2:15" ht="13.15" customHeight="1" x14ac:dyDescent="0.2">
      <c r="B2" s="87" t="s">
        <v>0</v>
      </c>
      <c r="C2" s="88"/>
      <c r="D2" s="93" t="s">
        <v>1</v>
      </c>
      <c r="E2" s="96" t="s">
        <v>2</v>
      </c>
      <c r="F2" s="93" t="s">
        <v>3</v>
      </c>
      <c r="G2" s="97" t="s">
        <v>4</v>
      </c>
      <c r="H2" s="97"/>
      <c r="I2" s="97"/>
      <c r="J2" s="97"/>
      <c r="K2" s="97"/>
      <c r="L2" s="97"/>
      <c r="M2" s="98"/>
    </row>
    <row r="3" spans="2:15" ht="24" customHeight="1" x14ac:dyDescent="0.2">
      <c r="B3" s="89"/>
      <c r="C3" s="90"/>
      <c r="D3" s="94"/>
      <c r="E3" s="96"/>
      <c r="F3" s="94"/>
      <c r="G3" s="99" t="s">
        <v>20</v>
      </c>
      <c r="H3" s="101" t="s">
        <v>5</v>
      </c>
      <c r="I3" s="66" t="s">
        <v>6</v>
      </c>
      <c r="J3" s="66" t="s">
        <v>7</v>
      </c>
      <c r="K3" s="66" t="s">
        <v>8</v>
      </c>
      <c r="L3" s="69" t="s">
        <v>9</v>
      </c>
      <c r="M3" s="70"/>
    </row>
    <row r="4" spans="2:15" ht="12.75" customHeight="1" x14ac:dyDescent="0.2">
      <c r="B4" s="89"/>
      <c r="C4" s="90"/>
      <c r="D4" s="94"/>
      <c r="E4" s="96"/>
      <c r="F4" s="94"/>
      <c r="G4" s="89"/>
      <c r="H4" s="102"/>
      <c r="I4" s="103"/>
      <c r="J4" s="103"/>
      <c r="K4" s="67"/>
      <c r="L4" s="71" t="s">
        <v>10</v>
      </c>
      <c r="M4" s="73" t="s">
        <v>11</v>
      </c>
      <c r="O4" s="54"/>
    </row>
    <row r="5" spans="2:15" x14ac:dyDescent="0.2">
      <c r="B5" s="91"/>
      <c r="C5" s="92"/>
      <c r="D5" s="95"/>
      <c r="E5" s="96"/>
      <c r="F5" s="95"/>
      <c r="G5" s="100"/>
      <c r="H5" s="71"/>
      <c r="I5" s="104"/>
      <c r="J5" s="104"/>
      <c r="K5" s="68"/>
      <c r="L5" s="72"/>
      <c r="M5" s="74"/>
      <c r="O5" s="53"/>
    </row>
    <row r="6" spans="2:15" ht="13.15" customHeight="1" x14ac:dyDescent="0.2">
      <c r="B6" s="75" t="s">
        <v>12</v>
      </c>
      <c r="C6" s="76"/>
      <c r="D6" s="76"/>
      <c r="E6" s="21"/>
      <c r="F6" s="22"/>
      <c r="G6" s="23"/>
      <c r="H6" s="23"/>
      <c r="I6" s="23"/>
      <c r="J6" s="77"/>
      <c r="K6" s="77"/>
      <c r="L6" s="23"/>
      <c r="M6" s="24"/>
      <c r="O6" s="53"/>
    </row>
    <row r="7" spans="2:15" ht="13.15" customHeight="1" x14ac:dyDescent="0.2">
      <c r="B7" s="25"/>
      <c r="C7" s="78" t="s">
        <v>13</v>
      </c>
      <c r="D7" s="78"/>
      <c r="E7" s="21"/>
      <c r="F7" s="26"/>
      <c r="G7" s="27"/>
      <c r="H7" s="27"/>
      <c r="I7" s="27"/>
      <c r="J7" s="27"/>
      <c r="K7" s="27"/>
      <c r="L7" s="27"/>
      <c r="M7" s="28"/>
      <c r="O7" s="53"/>
    </row>
    <row r="8" spans="2:15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  <c r="O8" s="53"/>
    </row>
    <row r="9" spans="2:15" s="58" customFormat="1" ht="22.5" x14ac:dyDescent="0.25">
      <c r="B9" s="50" t="s">
        <v>113</v>
      </c>
      <c r="C9" s="51"/>
      <c r="D9" s="27" t="s">
        <v>112</v>
      </c>
      <c r="E9" s="40" t="s">
        <v>49</v>
      </c>
      <c r="F9" s="52" t="s">
        <v>21</v>
      </c>
      <c r="G9" s="49">
        <v>0</v>
      </c>
      <c r="H9" s="34">
        <v>0</v>
      </c>
      <c r="I9" s="34">
        <v>57000</v>
      </c>
      <c r="J9" s="34">
        <v>0</v>
      </c>
      <c r="K9" s="34">
        <v>35254.99</v>
      </c>
      <c r="L9" s="35">
        <f t="shared" ref="L9:L44" si="0">IFERROR(K9/H9,0)</f>
        <v>0</v>
      </c>
      <c r="M9" s="36">
        <f t="shared" ref="M9:M44" si="1">IFERROR(K9/I9,0)</f>
        <v>0.61850859649122802</v>
      </c>
      <c r="O9" s="54"/>
    </row>
    <row r="10" spans="2:15" s="58" customFormat="1" ht="22.5" x14ac:dyDescent="0.25">
      <c r="B10" s="50" t="s">
        <v>109</v>
      </c>
      <c r="C10" s="51"/>
      <c r="D10" s="27" t="s">
        <v>110</v>
      </c>
      <c r="E10" s="40" t="s">
        <v>49</v>
      </c>
      <c r="F10" s="52" t="s">
        <v>21</v>
      </c>
      <c r="G10" s="49">
        <v>28990</v>
      </c>
      <c r="H10" s="34">
        <v>28990</v>
      </c>
      <c r="I10" s="34">
        <v>77490</v>
      </c>
      <c r="J10" s="34">
        <v>0</v>
      </c>
      <c r="K10" s="34">
        <v>77439.38</v>
      </c>
      <c r="L10" s="35">
        <f t="shared" ref="L10" si="2">IFERROR(K10/H10,0)</f>
        <v>2.671244567092101</v>
      </c>
      <c r="M10" s="36">
        <f t="shared" ref="M10" si="3">IFERROR(K10/I10,0)</f>
        <v>0.99934675441992527</v>
      </c>
      <c r="O10" s="54"/>
    </row>
    <row r="11" spans="2:15" s="58" customFormat="1" x14ac:dyDescent="0.25">
      <c r="B11" s="50"/>
      <c r="C11" s="51"/>
      <c r="D11" s="27"/>
      <c r="E11" s="40" t="s">
        <v>50</v>
      </c>
      <c r="F11" s="52" t="s">
        <v>27</v>
      </c>
      <c r="G11" s="49">
        <v>0</v>
      </c>
      <c r="H11" s="34">
        <v>0</v>
      </c>
      <c r="I11" s="34">
        <v>16700</v>
      </c>
      <c r="J11" s="34">
        <v>0</v>
      </c>
      <c r="K11" s="34">
        <v>0</v>
      </c>
      <c r="L11" s="35">
        <f t="shared" ref="L11:L12" si="4">IFERROR(K11/H11,0)</f>
        <v>0</v>
      </c>
      <c r="M11" s="36">
        <f t="shared" ref="M11:M12" si="5">IFERROR(K11/I11,0)</f>
        <v>0</v>
      </c>
      <c r="O11" s="54"/>
    </row>
    <row r="12" spans="2:15" s="58" customFormat="1" x14ac:dyDescent="0.25">
      <c r="B12" s="50"/>
      <c r="C12" s="51"/>
      <c r="D12" s="27"/>
      <c r="E12" s="40" t="s">
        <v>53</v>
      </c>
      <c r="F12" s="52" t="s">
        <v>25</v>
      </c>
      <c r="G12" s="49">
        <v>0</v>
      </c>
      <c r="H12" s="34">
        <v>0</v>
      </c>
      <c r="I12" s="34">
        <v>42000</v>
      </c>
      <c r="J12" s="34">
        <v>0</v>
      </c>
      <c r="K12" s="34">
        <v>19696.52</v>
      </c>
      <c r="L12" s="35">
        <f t="shared" si="4"/>
        <v>0</v>
      </c>
      <c r="M12" s="36">
        <f t="shared" si="5"/>
        <v>0.46896476190476194</v>
      </c>
      <c r="O12" s="54"/>
    </row>
    <row r="13" spans="2:15" s="58" customFormat="1" ht="22.5" x14ac:dyDescent="0.25">
      <c r="B13" s="50" t="s">
        <v>22</v>
      </c>
      <c r="C13" s="51"/>
      <c r="D13" s="27" t="s">
        <v>81</v>
      </c>
      <c r="E13" s="40" t="s">
        <v>48</v>
      </c>
      <c r="F13" s="52" t="s">
        <v>21</v>
      </c>
      <c r="G13" s="49">
        <v>25000</v>
      </c>
      <c r="H13" s="34">
        <v>25000</v>
      </c>
      <c r="I13" s="34">
        <v>25000</v>
      </c>
      <c r="J13" s="34">
        <v>0</v>
      </c>
      <c r="K13" s="34">
        <v>9046</v>
      </c>
      <c r="L13" s="35">
        <f t="shared" si="0"/>
        <v>0.36183999999999999</v>
      </c>
      <c r="M13" s="36">
        <f t="shared" si="1"/>
        <v>0.36183999999999999</v>
      </c>
      <c r="O13" s="54"/>
    </row>
    <row r="14" spans="2:15" s="58" customFormat="1" ht="22.5" x14ac:dyDescent="0.25">
      <c r="B14" s="50"/>
      <c r="C14" s="51"/>
      <c r="D14" s="27"/>
      <c r="E14" s="40" t="s">
        <v>49</v>
      </c>
      <c r="F14" s="52" t="s">
        <v>21</v>
      </c>
      <c r="G14" s="49">
        <v>185000</v>
      </c>
      <c r="H14" s="34">
        <v>185000</v>
      </c>
      <c r="I14" s="34">
        <v>185000</v>
      </c>
      <c r="J14" s="34">
        <v>0</v>
      </c>
      <c r="K14" s="34">
        <v>69018.84</v>
      </c>
      <c r="L14" s="35">
        <f t="shared" si="0"/>
        <v>0.37307481081081079</v>
      </c>
      <c r="M14" s="36">
        <f t="shared" si="1"/>
        <v>0.37307481081081079</v>
      </c>
      <c r="O14" s="54"/>
    </row>
    <row r="15" spans="2:15" s="58" customFormat="1" x14ac:dyDescent="0.25">
      <c r="B15" s="50"/>
      <c r="C15" s="51"/>
      <c r="D15" s="27"/>
      <c r="E15" s="40" t="s">
        <v>60</v>
      </c>
      <c r="F15" s="52" t="s">
        <v>24</v>
      </c>
      <c r="G15" s="49">
        <v>45000</v>
      </c>
      <c r="H15" s="34">
        <v>45000</v>
      </c>
      <c r="I15" s="34">
        <v>0</v>
      </c>
      <c r="J15" s="34">
        <v>0</v>
      </c>
      <c r="K15" s="34">
        <v>0</v>
      </c>
      <c r="L15" s="35">
        <f t="shared" si="0"/>
        <v>0</v>
      </c>
      <c r="M15" s="36">
        <f t="shared" si="1"/>
        <v>0</v>
      </c>
      <c r="O15" s="54"/>
    </row>
    <row r="16" spans="2:15" s="58" customFormat="1" x14ac:dyDescent="0.25">
      <c r="B16" s="50"/>
      <c r="C16" s="51"/>
      <c r="D16" s="27"/>
      <c r="E16" s="40" t="s">
        <v>50</v>
      </c>
      <c r="F16" s="52" t="s">
        <v>27</v>
      </c>
      <c r="G16" s="49">
        <v>15660</v>
      </c>
      <c r="H16" s="34">
        <v>15660</v>
      </c>
      <c r="I16" s="34">
        <v>13160</v>
      </c>
      <c r="J16" s="34">
        <v>0</v>
      </c>
      <c r="K16" s="34">
        <v>0</v>
      </c>
      <c r="L16" s="35">
        <f t="shared" ref="L16" si="6">IFERROR(K16/H16,0)</f>
        <v>0</v>
      </c>
      <c r="M16" s="36">
        <f t="shared" ref="M16" si="7">IFERROR(K16/I16,0)</f>
        <v>0</v>
      </c>
      <c r="O16" s="54"/>
    </row>
    <row r="17" spans="2:15" s="58" customFormat="1" x14ac:dyDescent="0.25">
      <c r="B17" s="50"/>
      <c r="C17" s="51"/>
      <c r="D17" s="27"/>
      <c r="E17" s="40" t="s">
        <v>53</v>
      </c>
      <c r="F17" s="52" t="s">
        <v>25</v>
      </c>
      <c r="G17" s="49">
        <v>35000</v>
      </c>
      <c r="H17" s="34">
        <v>35000</v>
      </c>
      <c r="I17" s="34">
        <v>35000</v>
      </c>
      <c r="J17" s="34">
        <v>0</v>
      </c>
      <c r="K17" s="34">
        <v>0</v>
      </c>
      <c r="L17" s="35">
        <f t="shared" si="0"/>
        <v>0</v>
      </c>
      <c r="M17" s="36">
        <f t="shared" si="1"/>
        <v>0</v>
      </c>
      <c r="O17" s="54"/>
    </row>
    <row r="18" spans="2:15" s="58" customFormat="1" ht="22.5" x14ac:dyDescent="0.25">
      <c r="B18" s="50" t="s">
        <v>114</v>
      </c>
      <c r="C18" s="51"/>
      <c r="D18" s="27" t="s">
        <v>115</v>
      </c>
      <c r="E18" s="40" t="s">
        <v>48</v>
      </c>
      <c r="F18" s="52" t="s">
        <v>21</v>
      </c>
      <c r="G18" s="49">
        <v>0</v>
      </c>
      <c r="H18" s="34">
        <v>0</v>
      </c>
      <c r="I18" s="34">
        <v>4000</v>
      </c>
      <c r="J18" s="34">
        <v>0</v>
      </c>
      <c r="K18" s="34">
        <v>0</v>
      </c>
      <c r="L18" s="35">
        <f t="shared" si="0"/>
        <v>0</v>
      </c>
      <c r="M18" s="36">
        <f t="shared" si="1"/>
        <v>0</v>
      </c>
      <c r="O18" s="54"/>
    </row>
    <row r="19" spans="2:15" s="58" customFormat="1" ht="22.5" x14ac:dyDescent="0.25">
      <c r="B19" s="50"/>
      <c r="C19" s="51"/>
      <c r="D19" s="27"/>
      <c r="E19" s="40" t="s">
        <v>49</v>
      </c>
      <c r="F19" s="52" t="s">
        <v>21</v>
      </c>
      <c r="G19" s="49">
        <v>0</v>
      </c>
      <c r="H19" s="34">
        <v>0</v>
      </c>
      <c r="I19" s="34">
        <v>40000</v>
      </c>
      <c r="J19" s="34">
        <v>0</v>
      </c>
      <c r="K19" s="34">
        <v>34771.46</v>
      </c>
      <c r="L19" s="35">
        <f t="shared" si="0"/>
        <v>0</v>
      </c>
      <c r="M19" s="36">
        <f t="shared" si="1"/>
        <v>0.86928649999999996</v>
      </c>
      <c r="O19" s="54"/>
    </row>
    <row r="20" spans="2:15" s="58" customFormat="1" x14ac:dyDescent="0.25">
      <c r="B20" s="50"/>
      <c r="C20" s="51"/>
      <c r="D20" s="27"/>
      <c r="E20" s="40" t="s">
        <v>52</v>
      </c>
      <c r="F20" s="52" t="s">
        <v>28</v>
      </c>
      <c r="G20" s="49">
        <v>0</v>
      </c>
      <c r="H20" s="34">
        <v>0</v>
      </c>
      <c r="I20" s="34">
        <v>3000</v>
      </c>
      <c r="J20" s="34">
        <v>0</v>
      </c>
      <c r="K20" s="34">
        <v>0</v>
      </c>
      <c r="L20" s="35">
        <f t="shared" si="0"/>
        <v>0</v>
      </c>
      <c r="M20" s="36">
        <f t="shared" si="1"/>
        <v>0</v>
      </c>
      <c r="O20" s="54"/>
    </row>
    <row r="21" spans="2:15" s="58" customFormat="1" ht="22.5" x14ac:dyDescent="0.25">
      <c r="B21" s="50" t="s">
        <v>26</v>
      </c>
      <c r="C21" s="51"/>
      <c r="D21" s="27" t="s">
        <v>82</v>
      </c>
      <c r="E21" s="40" t="s">
        <v>53</v>
      </c>
      <c r="F21" s="52" t="s">
        <v>25</v>
      </c>
      <c r="G21" s="49">
        <v>2296800</v>
      </c>
      <c r="H21" s="34">
        <v>2296800</v>
      </c>
      <c r="I21" s="34">
        <v>44775.01</v>
      </c>
      <c r="J21" s="34">
        <v>0</v>
      </c>
      <c r="K21" s="34">
        <v>14775.01</v>
      </c>
      <c r="L21" s="35">
        <f t="shared" si="0"/>
        <v>6.4328674677812609E-3</v>
      </c>
      <c r="M21" s="36">
        <f t="shared" si="1"/>
        <v>0.32998339922202136</v>
      </c>
      <c r="O21" s="54"/>
    </row>
    <row r="22" spans="2:15" s="58" customFormat="1" ht="22.5" x14ac:dyDescent="0.25">
      <c r="B22" s="50"/>
      <c r="C22" s="51"/>
      <c r="D22" s="27"/>
      <c r="E22" s="40" t="s">
        <v>49</v>
      </c>
      <c r="F22" s="52" t="s">
        <v>21</v>
      </c>
      <c r="G22" s="49">
        <v>0</v>
      </c>
      <c r="H22" s="34">
        <v>0</v>
      </c>
      <c r="I22" s="34">
        <v>59193.45</v>
      </c>
      <c r="J22" s="34">
        <v>0</v>
      </c>
      <c r="K22" s="34">
        <v>59193.45</v>
      </c>
      <c r="L22" s="35">
        <f t="shared" ref="L22:L24" si="8">IFERROR(K22/H22,0)</f>
        <v>0</v>
      </c>
      <c r="M22" s="36">
        <f t="shared" ref="M22:M24" si="9">IFERROR(K22/I22,0)</f>
        <v>1</v>
      </c>
      <c r="O22" s="54"/>
    </row>
    <row r="23" spans="2:15" s="58" customFormat="1" x14ac:dyDescent="0.25">
      <c r="B23" s="50"/>
      <c r="C23" s="51"/>
      <c r="D23" s="27"/>
      <c r="E23" s="40" t="s">
        <v>51</v>
      </c>
      <c r="F23" s="52" t="s">
        <v>23</v>
      </c>
      <c r="G23" s="49">
        <v>0</v>
      </c>
      <c r="H23" s="34">
        <v>0</v>
      </c>
      <c r="I23" s="34">
        <v>904.8</v>
      </c>
      <c r="J23" s="34">
        <v>0</v>
      </c>
      <c r="K23" s="34">
        <v>904.8</v>
      </c>
      <c r="L23" s="35">
        <f t="shared" si="8"/>
        <v>0</v>
      </c>
      <c r="M23" s="36">
        <f t="shared" si="9"/>
        <v>1</v>
      </c>
      <c r="O23" s="54"/>
    </row>
    <row r="24" spans="2:15" s="58" customFormat="1" x14ac:dyDescent="0.25">
      <c r="B24" s="50"/>
      <c r="C24" s="51"/>
      <c r="D24" s="27"/>
      <c r="E24" s="40" t="s">
        <v>60</v>
      </c>
      <c r="F24" s="52" t="s">
        <v>24</v>
      </c>
      <c r="G24" s="49">
        <v>2700000</v>
      </c>
      <c r="H24" s="34">
        <v>2700000</v>
      </c>
      <c r="I24" s="34">
        <v>2310890</v>
      </c>
      <c r="J24" s="34">
        <v>0</v>
      </c>
      <c r="K24" s="34">
        <v>2310890</v>
      </c>
      <c r="L24" s="35">
        <f t="shared" si="8"/>
        <v>0.85588518518518519</v>
      </c>
      <c r="M24" s="36">
        <f t="shared" si="9"/>
        <v>1</v>
      </c>
      <c r="O24" s="54"/>
    </row>
    <row r="25" spans="2:15" s="58" customFormat="1" x14ac:dyDescent="0.25">
      <c r="B25" s="50"/>
      <c r="C25" s="51"/>
      <c r="D25" s="27"/>
      <c r="E25" s="40" t="s">
        <v>55</v>
      </c>
      <c r="F25" s="52" t="s">
        <v>30</v>
      </c>
      <c r="G25" s="49">
        <v>0</v>
      </c>
      <c r="H25" s="34">
        <v>0</v>
      </c>
      <c r="I25" s="34">
        <v>0</v>
      </c>
      <c r="J25" s="34">
        <v>0</v>
      </c>
      <c r="K25" s="34">
        <v>0</v>
      </c>
      <c r="L25" s="35">
        <f t="shared" si="0"/>
        <v>0</v>
      </c>
      <c r="M25" s="36">
        <f t="shared" si="1"/>
        <v>0</v>
      </c>
      <c r="O25" s="54"/>
    </row>
    <row r="26" spans="2:15" s="58" customFormat="1" ht="22.5" x14ac:dyDescent="0.25">
      <c r="B26" s="50" t="s">
        <v>29</v>
      </c>
      <c r="C26" s="51"/>
      <c r="D26" s="27" t="s">
        <v>83</v>
      </c>
      <c r="E26" s="40" t="s">
        <v>48</v>
      </c>
      <c r="F26" s="52" t="s">
        <v>21</v>
      </c>
      <c r="G26" s="49">
        <v>0</v>
      </c>
      <c r="H26" s="34">
        <v>0</v>
      </c>
      <c r="I26" s="34">
        <v>40000</v>
      </c>
      <c r="J26" s="34">
        <v>0</v>
      </c>
      <c r="K26" s="34">
        <v>14056.15</v>
      </c>
      <c r="L26" s="35">
        <f t="shared" si="0"/>
        <v>0</v>
      </c>
      <c r="M26" s="36">
        <f t="shared" si="1"/>
        <v>0.35140375000000001</v>
      </c>
      <c r="O26" s="54"/>
    </row>
    <row r="27" spans="2:15" s="58" customFormat="1" ht="22.5" x14ac:dyDescent="0.25">
      <c r="B27" s="50" t="s">
        <v>29</v>
      </c>
      <c r="C27" s="51"/>
      <c r="D27" s="27"/>
      <c r="E27" s="40" t="s">
        <v>49</v>
      </c>
      <c r="F27" s="52" t="s">
        <v>21</v>
      </c>
      <c r="G27" s="49">
        <v>0</v>
      </c>
      <c r="H27" s="34">
        <v>0</v>
      </c>
      <c r="I27" s="34">
        <v>213087.35999999999</v>
      </c>
      <c r="J27" s="34">
        <v>0</v>
      </c>
      <c r="K27" s="34">
        <v>140330.57</v>
      </c>
      <c r="L27" s="35">
        <f t="shared" ref="L27:L32" si="10">IFERROR(K27/H27,0)</f>
        <v>0</v>
      </c>
      <c r="M27" s="36">
        <f t="shared" ref="M27:M32" si="11">IFERROR(K27/I27,0)</f>
        <v>0.65855886524662943</v>
      </c>
      <c r="O27" s="54"/>
    </row>
    <row r="28" spans="2:15" s="58" customFormat="1" x14ac:dyDescent="0.25">
      <c r="B28" s="50" t="s">
        <v>29</v>
      </c>
      <c r="C28" s="51"/>
      <c r="D28" s="27"/>
      <c r="E28" s="40" t="s">
        <v>51</v>
      </c>
      <c r="F28" s="52" t="s">
        <v>23</v>
      </c>
      <c r="G28" s="49">
        <v>0</v>
      </c>
      <c r="H28" s="34">
        <v>0</v>
      </c>
      <c r="I28" s="34">
        <v>9065.4</v>
      </c>
      <c r="J28" s="34">
        <v>0</v>
      </c>
      <c r="K28" s="34">
        <v>9065.4</v>
      </c>
      <c r="L28" s="35">
        <f t="shared" si="10"/>
        <v>0</v>
      </c>
      <c r="M28" s="36">
        <f t="shared" si="11"/>
        <v>1</v>
      </c>
      <c r="O28" s="54"/>
    </row>
    <row r="29" spans="2:15" s="58" customFormat="1" x14ac:dyDescent="0.25">
      <c r="B29" s="50" t="s">
        <v>29</v>
      </c>
      <c r="C29" s="51"/>
      <c r="D29" s="27"/>
      <c r="E29" s="40" t="s">
        <v>55</v>
      </c>
      <c r="F29" s="52" t="s">
        <v>30</v>
      </c>
      <c r="G29" s="49">
        <v>0</v>
      </c>
      <c r="H29" s="34">
        <v>0</v>
      </c>
      <c r="I29" s="34">
        <v>0</v>
      </c>
      <c r="J29" s="34">
        <v>0</v>
      </c>
      <c r="K29" s="34">
        <v>0</v>
      </c>
      <c r="L29" s="35">
        <f t="shared" ref="L29:L30" si="12">IFERROR(K29/H29,0)</f>
        <v>0</v>
      </c>
      <c r="M29" s="36">
        <f t="shared" ref="M29:M30" si="13">IFERROR(K29/I29,0)</f>
        <v>0</v>
      </c>
      <c r="O29" s="54"/>
    </row>
    <row r="30" spans="2:15" s="58" customFormat="1" x14ac:dyDescent="0.25">
      <c r="B30" s="50" t="s">
        <v>29</v>
      </c>
      <c r="C30" s="51"/>
      <c r="D30" s="27"/>
      <c r="E30" s="40" t="s">
        <v>53</v>
      </c>
      <c r="F30" s="52" t="s">
        <v>25</v>
      </c>
      <c r="G30" s="49">
        <v>0</v>
      </c>
      <c r="H30" s="34">
        <v>0</v>
      </c>
      <c r="I30" s="34">
        <v>20000</v>
      </c>
      <c r="J30" s="34">
        <v>0</v>
      </c>
      <c r="K30" s="34">
        <v>14068.95</v>
      </c>
      <c r="L30" s="35">
        <f t="shared" si="12"/>
        <v>0</v>
      </c>
      <c r="M30" s="36">
        <f t="shared" si="13"/>
        <v>0.7034475</v>
      </c>
      <c r="O30" s="54"/>
    </row>
    <row r="31" spans="2:15" s="58" customFormat="1" x14ac:dyDescent="0.25">
      <c r="B31" s="50" t="s">
        <v>77</v>
      </c>
      <c r="C31" s="51"/>
      <c r="D31" s="27" t="s">
        <v>79</v>
      </c>
      <c r="E31" s="40" t="s">
        <v>51</v>
      </c>
      <c r="F31" s="52" t="s">
        <v>23</v>
      </c>
      <c r="G31" s="49">
        <v>0</v>
      </c>
      <c r="H31" s="34">
        <v>0</v>
      </c>
      <c r="I31" s="34">
        <v>20365.47</v>
      </c>
      <c r="J31" s="34">
        <v>0</v>
      </c>
      <c r="K31" s="34">
        <v>20272.46</v>
      </c>
      <c r="L31" s="35">
        <f t="shared" si="10"/>
        <v>0</v>
      </c>
      <c r="M31" s="36">
        <f t="shared" si="11"/>
        <v>0.99543295588071368</v>
      </c>
      <c r="O31" s="54"/>
    </row>
    <row r="32" spans="2:15" s="58" customFormat="1" ht="22.5" x14ac:dyDescent="0.25">
      <c r="B32" s="50" t="s">
        <v>77</v>
      </c>
      <c r="C32" s="51"/>
      <c r="D32" s="27" t="s">
        <v>79</v>
      </c>
      <c r="E32" s="40" t="s">
        <v>89</v>
      </c>
      <c r="F32" s="52" t="s">
        <v>32</v>
      </c>
      <c r="G32" s="49">
        <v>0</v>
      </c>
      <c r="H32" s="34">
        <v>0</v>
      </c>
      <c r="I32" s="34">
        <v>30442.54</v>
      </c>
      <c r="J32" s="34">
        <v>0</v>
      </c>
      <c r="K32" s="34">
        <v>30177.4</v>
      </c>
      <c r="L32" s="35">
        <f t="shared" si="10"/>
        <v>0</v>
      </c>
      <c r="M32" s="36">
        <f t="shared" si="11"/>
        <v>0.99129047707582874</v>
      </c>
      <c r="O32" s="54"/>
    </row>
    <row r="33" spans="2:15" s="58" customFormat="1" x14ac:dyDescent="0.25">
      <c r="B33" s="50" t="s">
        <v>77</v>
      </c>
      <c r="C33" s="51"/>
      <c r="D33" s="27" t="s">
        <v>79</v>
      </c>
      <c r="E33" s="40" t="s">
        <v>62</v>
      </c>
      <c r="F33" s="52" t="s">
        <v>38</v>
      </c>
      <c r="G33" s="49">
        <v>0</v>
      </c>
      <c r="H33" s="34">
        <v>0</v>
      </c>
      <c r="I33" s="34">
        <v>900.72</v>
      </c>
      <c r="J33" s="34">
        <v>0</v>
      </c>
      <c r="K33" s="34">
        <v>0</v>
      </c>
      <c r="L33" s="35">
        <f t="shared" si="0"/>
        <v>0</v>
      </c>
      <c r="M33" s="36">
        <f t="shared" si="1"/>
        <v>0</v>
      </c>
      <c r="O33" s="54"/>
    </row>
    <row r="34" spans="2:15" s="58" customFormat="1" ht="22.5" x14ac:dyDescent="0.25">
      <c r="B34" s="50" t="s">
        <v>116</v>
      </c>
      <c r="C34" s="51"/>
      <c r="D34" s="27" t="s">
        <v>117</v>
      </c>
      <c r="E34" s="40" t="s">
        <v>49</v>
      </c>
      <c r="F34" s="52" t="s">
        <v>21</v>
      </c>
      <c r="G34" s="49">
        <v>0</v>
      </c>
      <c r="H34" s="34">
        <v>0</v>
      </c>
      <c r="I34" s="34">
        <v>55349.08</v>
      </c>
      <c r="J34" s="34">
        <v>0</v>
      </c>
      <c r="K34" s="34">
        <v>55349.08</v>
      </c>
      <c r="L34" s="35">
        <f t="shared" ref="L34" si="14">IFERROR(K34/H34,0)</f>
        <v>0</v>
      </c>
      <c r="M34" s="36">
        <f t="shared" ref="M34" si="15">IFERROR(K34/I34,0)</f>
        <v>1</v>
      </c>
      <c r="O34" s="54"/>
    </row>
    <row r="35" spans="2:15" s="58" customFormat="1" ht="22.5" x14ac:dyDescent="0.25">
      <c r="B35" s="50" t="s">
        <v>31</v>
      </c>
      <c r="C35" s="51"/>
      <c r="D35" s="27" t="s">
        <v>84</v>
      </c>
      <c r="E35" s="40" t="s">
        <v>48</v>
      </c>
      <c r="F35" s="52" t="s">
        <v>21</v>
      </c>
      <c r="G35" s="49">
        <v>0</v>
      </c>
      <c r="H35" s="34">
        <v>0</v>
      </c>
      <c r="I35" s="34">
        <v>34989.74</v>
      </c>
      <c r="J35" s="34">
        <v>0</v>
      </c>
      <c r="K35" s="34">
        <v>34989.74</v>
      </c>
      <c r="L35" s="35">
        <f t="shared" si="0"/>
        <v>0</v>
      </c>
      <c r="M35" s="36">
        <f t="shared" si="1"/>
        <v>1</v>
      </c>
      <c r="O35" s="54"/>
    </row>
    <row r="36" spans="2:15" s="58" customFormat="1" ht="22.5" x14ac:dyDescent="0.25">
      <c r="B36" s="50"/>
      <c r="C36" s="51"/>
      <c r="D36" s="27"/>
      <c r="E36" s="40" t="s">
        <v>49</v>
      </c>
      <c r="F36" s="52" t="s">
        <v>21</v>
      </c>
      <c r="G36" s="49">
        <v>0</v>
      </c>
      <c r="H36" s="34">
        <v>0</v>
      </c>
      <c r="I36" s="34">
        <v>63997.2</v>
      </c>
      <c r="J36" s="34">
        <v>0</v>
      </c>
      <c r="K36" s="34">
        <v>63997.2</v>
      </c>
      <c r="L36" s="35">
        <f t="shared" ref="L36:L42" si="16">IFERROR(K36/H36,0)</f>
        <v>0</v>
      </c>
      <c r="M36" s="36">
        <f t="shared" ref="M36:M42" si="17">IFERROR(K36/I36,0)</f>
        <v>1</v>
      </c>
      <c r="O36" s="54"/>
    </row>
    <row r="37" spans="2:15" s="58" customFormat="1" x14ac:dyDescent="0.25">
      <c r="B37" s="50"/>
      <c r="C37" s="51"/>
      <c r="D37" s="27"/>
      <c r="E37" s="40" t="s">
        <v>51</v>
      </c>
      <c r="F37" s="52" t="s">
        <v>23</v>
      </c>
      <c r="G37" s="49">
        <v>0</v>
      </c>
      <c r="H37" s="34">
        <v>0</v>
      </c>
      <c r="I37" s="34">
        <v>15000</v>
      </c>
      <c r="J37" s="34">
        <v>0</v>
      </c>
      <c r="K37" s="34">
        <v>15000</v>
      </c>
      <c r="L37" s="35">
        <f t="shared" si="16"/>
        <v>0</v>
      </c>
      <c r="M37" s="36">
        <f t="shared" si="17"/>
        <v>1</v>
      </c>
      <c r="O37" s="54"/>
    </row>
    <row r="38" spans="2:15" s="58" customFormat="1" x14ac:dyDescent="0.25">
      <c r="B38" s="50"/>
      <c r="C38" s="51"/>
      <c r="D38" s="27"/>
      <c r="E38" s="40" t="s">
        <v>61</v>
      </c>
      <c r="F38" s="52" t="s">
        <v>34</v>
      </c>
      <c r="G38" s="49">
        <v>0</v>
      </c>
      <c r="H38" s="34">
        <v>0</v>
      </c>
      <c r="I38" s="34">
        <v>0</v>
      </c>
      <c r="J38" s="34">
        <v>0</v>
      </c>
      <c r="K38" s="34">
        <v>0</v>
      </c>
      <c r="L38" s="35">
        <f t="shared" si="16"/>
        <v>0</v>
      </c>
      <c r="M38" s="36">
        <f t="shared" si="17"/>
        <v>0</v>
      </c>
      <c r="O38" s="54"/>
    </row>
    <row r="39" spans="2:15" s="58" customFormat="1" ht="22.5" x14ac:dyDescent="0.25">
      <c r="B39" s="50"/>
      <c r="C39" s="51"/>
      <c r="D39" s="27"/>
      <c r="E39" s="40" t="s">
        <v>89</v>
      </c>
      <c r="F39" s="52" t="s">
        <v>32</v>
      </c>
      <c r="G39" s="49">
        <v>0</v>
      </c>
      <c r="H39" s="34">
        <v>0</v>
      </c>
      <c r="I39" s="34">
        <v>0</v>
      </c>
      <c r="J39" s="34">
        <v>0</v>
      </c>
      <c r="K39" s="34">
        <v>0</v>
      </c>
      <c r="L39" s="35">
        <f t="shared" si="16"/>
        <v>0</v>
      </c>
      <c r="M39" s="36">
        <f t="shared" si="17"/>
        <v>0</v>
      </c>
      <c r="O39" s="54"/>
    </row>
    <row r="40" spans="2:15" s="58" customFormat="1" x14ac:dyDescent="0.25">
      <c r="B40" s="50"/>
      <c r="C40" s="51"/>
      <c r="D40" s="27"/>
      <c r="E40" s="40" t="s">
        <v>60</v>
      </c>
      <c r="F40" s="52" t="s">
        <v>24</v>
      </c>
      <c r="G40" s="49">
        <v>4500000</v>
      </c>
      <c r="H40" s="34">
        <v>4500000</v>
      </c>
      <c r="I40" s="34">
        <v>4368000</v>
      </c>
      <c r="J40" s="34">
        <v>0</v>
      </c>
      <c r="K40" s="34">
        <v>4368000</v>
      </c>
      <c r="L40" s="35">
        <f t="shared" si="16"/>
        <v>0.97066666666666668</v>
      </c>
      <c r="M40" s="36">
        <f t="shared" si="17"/>
        <v>1</v>
      </c>
      <c r="O40" s="54"/>
    </row>
    <row r="41" spans="2:15" s="58" customFormat="1" x14ac:dyDescent="0.25">
      <c r="B41" s="50"/>
      <c r="C41" s="51"/>
      <c r="D41" s="27"/>
      <c r="E41" s="40" t="s">
        <v>85</v>
      </c>
      <c r="F41" s="52" t="s">
        <v>86</v>
      </c>
      <c r="G41" s="49">
        <v>500000</v>
      </c>
      <c r="H41" s="34">
        <v>500000</v>
      </c>
      <c r="I41" s="34">
        <v>0</v>
      </c>
      <c r="J41" s="34">
        <v>0</v>
      </c>
      <c r="K41" s="34">
        <v>0</v>
      </c>
      <c r="L41" s="35">
        <f t="shared" si="16"/>
        <v>0</v>
      </c>
      <c r="M41" s="36">
        <f t="shared" si="17"/>
        <v>0</v>
      </c>
      <c r="O41" s="54"/>
    </row>
    <row r="42" spans="2:15" s="58" customFormat="1" x14ac:dyDescent="0.25">
      <c r="B42" s="50"/>
      <c r="C42" s="51"/>
      <c r="D42" s="27"/>
      <c r="E42" s="40" t="s">
        <v>50</v>
      </c>
      <c r="F42" s="52" t="s">
        <v>27</v>
      </c>
      <c r="G42" s="49">
        <v>0</v>
      </c>
      <c r="H42" s="34">
        <v>0</v>
      </c>
      <c r="I42" s="34">
        <v>0</v>
      </c>
      <c r="J42" s="34">
        <v>0</v>
      </c>
      <c r="K42" s="34">
        <v>0</v>
      </c>
      <c r="L42" s="35">
        <f t="shared" si="16"/>
        <v>0</v>
      </c>
      <c r="M42" s="36">
        <f t="shared" si="17"/>
        <v>0</v>
      </c>
      <c r="O42" s="54"/>
    </row>
    <row r="43" spans="2:15" s="58" customFormat="1" x14ac:dyDescent="0.25">
      <c r="B43" s="50"/>
      <c r="C43" s="51"/>
      <c r="D43" s="27"/>
      <c r="E43" s="40" t="s">
        <v>52</v>
      </c>
      <c r="F43" s="52" t="s">
        <v>28</v>
      </c>
      <c r="G43" s="49">
        <v>50000</v>
      </c>
      <c r="H43" s="34">
        <v>50000</v>
      </c>
      <c r="I43" s="34">
        <v>4920.12</v>
      </c>
      <c r="J43" s="34">
        <v>0</v>
      </c>
      <c r="K43" s="34">
        <v>4920.12</v>
      </c>
      <c r="L43" s="35">
        <f t="shared" si="0"/>
        <v>9.8402400000000001E-2</v>
      </c>
      <c r="M43" s="36">
        <f t="shared" si="1"/>
        <v>1</v>
      </c>
      <c r="O43" s="54"/>
    </row>
    <row r="44" spans="2:15" s="58" customFormat="1" ht="22.5" x14ac:dyDescent="0.25">
      <c r="B44" s="50" t="s">
        <v>76</v>
      </c>
      <c r="C44" s="51"/>
      <c r="D44" s="27" t="s">
        <v>87</v>
      </c>
      <c r="E44" s="40" t="s">
        <v>48</v>
      </c>
      <c r="F44" s="52" t="s">
        <v>21</v>
      </c>
      <c r="G44" s="49">
        <v>0</v>
      </c>
      <c r="H44" s="34">
        <v>0</v>
      </c>
      <c r="I44" s="34">
        <v>4500</v>
      </c>
      <c r="J44" s="34">
        <v>0</v>
      </c>
      <c r="K44" s="34">
        <v>0</v>
      </c>
      <c r="L44" s="35">
        <f t="shared" si="0"/>
        <v>0</v>
      </c>
      <c r="M44" s="36">
        <f t="shared" si="1"/>
        <v>0</v>
      </c>
      <c r="O44" s="54"/>
    </row>
    <row r="45" spans="2:15" s="58" customFormat="1" ht="22.5" x14ac:dyDescent="0.25">
      <c r="B45" s="50"/>
      <c r="C45" s="51"/>
      <c r="D45" s="27"/>
      <c r="E45" s="40" t="s">
        <v>49</v>
      </c>
      <c r="F45" s="52" t="s">
        <v>21</v>
      </c>
      <c r="G45" s="49">
        <v>65000</v>
      </c>
      <c r="H45" s="34">
        <v>65000</v>
      </c>
      <c r="I45" s="34">
        <v>48000</v>
      </c>
      <c r="J45" s="34">
        <v>0</v>
      </c>
      <c r="K45" s="34">
        <v>39192.400000000001</v>
      </c>
      <c r="L45" s="35">
        <f t="shared" ref="L45:L50" si="18">IFERROR(K45/H45,0)</f>
        <v>0.60296000000000005</v>
      </c>
      <c r="M45" s="36">
        <f t="shared" ref="M45:M50" si="19">IFERROR(K45/I45,0)</f>
        <v>0.81650833333333339</v>
      </c>
      <c r="O45" s="54"/>
    </row>
    <row r="46" spans="2:15" s="58" customFormat="1" x14ac:dyDescent="0.25">
      <c r="B46" s="50"/>
      <c r="C46" s="51"/>
      <c r="D46" s="27"/>
      <c r="E46" s="40" t="s">
        <v>51</v>
      </c>
      <c r="F46" s="52" t="s">
        <v>23</v>
      </c>
      <c r="G46" s="49">
        <v>5000</v>
      </c>
      <c r="H46" s="34">
        <v>5000</v>
      </c>
      <c r="I46" s="34">
        <v>10000</v>
      </c>
      <c r="J46" s="34">
        <v>0</v>
      </c>
      <c r="K46" s="34">
        <v>0</v>
      </c>
      <c r="L46" s="35">
        <f t="shared" si="18"/>
        <v>0</v>
      </c>
      <c r="M46" s="36">
        <f t="shared" si="19"/>
        <v>0</v>
      </c>
      <c r="O46" s="54"/>
    </row>
    <row r="47" spans="2:15" s="58" customFormat="1" x14ac:dyDescent="0.25">
      <c r="B47" s="50"/>
      <c r="C47" s="51"/>
      <c r="D47" s="27"/>
      <c r="E47" s="40" t="s">
        <v>61</v>
      </c>
      <c r="F47" s="52" t="s">
        <v>34</v>
      </c>
      <c r="G47" s="49">
        <v>20000</v>
      </c>
      <c r="H47" s="34">
        <v>20000</v>
      </c>
      <c r="I47" s="34">
        <v>17500</v>
      </c>
      <c r="J47" s="34">
        <v>0</v>
      </c>
      <c r="K47" s="34">
        <v>17500</v>
      </c>
      <c r="L47" s="35">
        <f t="shared" ref="L47:L48" si="20">IFERROR(K47/H47,0)</f>
        <v>0.875</v>
      </c>
      <c r="M47" s="36">
        <f t="shared" ref="M47:M48" si="21">IFERROR(K47/I47,0)</f>
        <v>1</v>
      </c>
      <c r="O47" s="54"/>
    </row>
    <row r="48" spans="2:15" s="58" customFormat="1" ht="23.25" customHeight="1" x14ac:dyDescent="0.25">
      <c r="B48" s="50"/>
      <c r="C48" s="51"/>
      <c r="D48" s="27"/>
      <c r="E48" s="40" t="s">
        <v>54</v>
      </c>
      <c r="F48" s="52" t="s">
        <v>37</v>
      </c>
      <c r="G48" s="49">
        <v>5000</v>
      </c>
      <c r="H48" s="34">
        <v>5000</v>
      </c>
      <c r="I48" s="34">
        <v>0</v>
      </c>
      <c r="J48" s="34">
        <v>0</v>
      </c>
      <c r="K48" s="34">
        <v>0</v>
      </c>
      <c r="L48" s="35">
        <f t="shared" si="20"/>
        <v>0</v>
      </c>
      <c r="M48" s="36">
        <f t="shared" si="21"/>
        <v>0</v>
      </c>
      <c r="O48" s="54"/>
    </row>
    <row r="49" spans="2:15" s="58" customFormat="1" ht="23.25" customHeight="1" x14ac:dyDescent="0.25">
      <c r="B49" s="50"/>
      <c r="C49" s="51"/>
      <c r="D49" s="27"/>
      <c r="E49" s="40" t="s">
        <v>53</v>
      </c>
      <c r="F49" s="52" t="s">
        <v>25</v>
      </c>
      <c r="G49" s="49">
        <v>0</v>
      </c>
      <c r="H49" s="34">
        <v>0</v>
      </c>
      <c r="I49" s="34">
        <v>11000</v>
      </c>
      <c r="J49" s="34">
        <v>0</v>
      </c>
      <c r="K49" s="34">
        <v>2813.78</v>
      </c>
      <c r="L49" s="35">
        <f t="shared" si="18"/>
        <v>0</v>
      </c>
      <c r="M49" s="36">
        <f t="shared" si="19"/>
        <v>0.25579818181818181</v>
      </c>
      <c r="O49" s="54"/>
    </row>
    <row r="50" spans="2:15" s="58" customFormat="1" ht="22.5" x14ac:dyDescent="0.25">
      <c r="B50" s="50" t="s">
        <v>118</v>
      </c>
      <c r="C50" s="51"/>
      <c r="D50" s="27" t="s">
        <v>119</v>
      </c>
      <c r="E50" s="40" t="s">
        <v>48</v>
      </c>
      <c r="F50" s="52" t="s">
        <v>21</v>
      </c>
      <c r="G50" s="49">
        <v>0</v>
      </c>
      <c r="H50" s="34">
        <v>0</v>
      </c>
      <c r="I50" s="34">
        <v>10000</v>
      </c>
      <c r="J50" s="34">
        <v>0</v>
      </c>
      <c r="K50" s="34">
        <v>0</v>
      </c>
      <c r="L50" s="35">
        <f t="shared" si="18"/>
        <v>0</v>
      </c>
      <c r="M50" s="36">
        <f t="shared" si="19"/>
        <v>0</v>
      </c>
      <c r="O50" s="54"/>
    </row>
    <row r="51" spans="2:15" s="58" customFormat="1" ht="22.5" x14ac:dyDescent="0.25">
      <c r="B51" s="50"/>
      <c r="C51" s="51"/>
      <c r="D51" s="27"/>
      <c r="E51" s="40" t="s">
        <v>49</v>
      </c>
      <c r="F51" s="52" t="s">
        <v>21</v>
      </c>
      <c r="G51" s="49">
        <v>0</v>
      </c>
      <c r="H51" s="34">
        <v>0</v>
      </c>
      <c r="I51" s="34">
        <v>107000</v>
      </c>
      <c r="J51" s="34">
        <v>0</v>
      </c>
      <c r="K51" s="34">
        <v>0</v>
      </c>
      <c r="L51" s="35">
        <f t="shared" ref="L51:L52" si="22">IFERROR(K51/H51,0)</f>
        <v>0</v>
      </c>
      <c r="M51" s="36">
        <f t="shared" ref="M51:M52" si="23">IFERROR(K51/I51,0)</f>
        <v>0</v>
      </c>
      <c r="O51" s="54"/>
    </row>
    <row r="52" spans="2:15" s="58" customFormat="1" ht="22.5" x14ac:dyDescent="0.25">
      <c r="B52" s="50" t="s">
        <v>120</v>
      </c>
      <c r="C52" s="51"/>
      <c r="D52" s="27" t="s">
        <v>121</v>
      </c>
      <c r="E52" s="40" t="s">
        <v>49</v>
      </c>
      <c r="F52" s="52" t="s">
        <v>21</v>
      </c>
      <c r="G52" s="49">
        <v>0</v>
      </c>
      <c r="H52" s="34">
        <v>0</v>
      </c>
      <c r="I52" s="34">
        <v>75256.850000000006</v>
      </c>
      <c r="J52" s="34">
        <v>0</v>
      </c>
      <c r="K52" s="34">
        <v>75256.850000000006</v>
      </c>
      <c r="L52" s="35">
        <f t="shared" si="22"/>
        <v>0</v>
      </c>
      <c r="M52" s="36">
        <f t="shared" si="23"/>
        <v>1</v>
      </c>
      <c r="O52" s="54"/>
    </row>
    <row r="53" spans="2:15" s="58" customFormat="1" x14ac:dyDescent="0.25">
      <c r="B53" s="50"/>
      <c r="C53" s="51"/>
      <c r="D53" s="27"/>
      <c r="E53" s="40" t="s">
        <v>51</v>
      </c>
      <c r="F53" s="52" t="s">
        <v>23</v>
      </c>
      <c r="G53" s="49">
        <v>0</v>
      </c>
      <c r="H53" s="34">
        <v>0</v>
      </c>
      <c r="I53" s="34">
        <v>615000</v>
      </c>
      <c r="J53" s="34">
        <v>0</v>
      </c>
      <c r="K53" s="34">
        <v>383000</v>
      </c>
      <c r="L53" s="35">
        <f t="shared" ref="L53" si="24">IFERROR(K53/H53,0)</f>
        <v>0</v>
      </c>
      <c r="M53" s="36">
        <f t="shared" ref="M53" si="25">IFERROR(K53/I53,0)</f>
        <v>0.62276422764227646</v>
      </c>
      <c r="O53" s="54"/>
    </row>
    <row r="54" spans="2:15" s="58" customFormat="1" ht="22.5" x14ac:dyDescent="0.25">
      <c r="B54" s="50" t="s">
        <v>33</v>
      </c>
      <c r="C54" s="51"/>
      <c r="D54" s="27" t="s">
        <v>88</v>
      </c>
      <c r="E54" s="40" t="s">
        <v>89</v>
      </c>
      <c r="F54" s="52" t="s">
        <v>32</v>
      </c>
      <c r="G54" s="49">
        <v>0</v>
      </c>
      <c r="H54" s="34">
        <v>0</v>
      </c>
      <c r="I54" s="34">
        <v>10000</v>
      </c>
      <c r="J54" s="34">
        <v>0</v>
      </c>
      <c r="K54" s="34">
        <v>9999.94</v>
      </c>
      <c r="L54" s="35">
        <f t="shared" ref="L54:L84" si="26">IFERROR(K54/H54,0)</f>
        <v>0</v>
      </c>
      <c r="M54" s="36">
        <f t="shared" ref="M54:M84" si="27">IFERROR(K54/I54,0)</f>
        <v>0.99999400000000005</v>
      </c>
      <c r="O54" s="54"/>
    </row>
    <row r="55" spans="2:15" s="58" customFormat="1" ht="22.5" x14ac:dyDescent="0.25">
      <c r="B55" s="50" t="s">
        <v>35</v>
      </c>
      <c r="C55" s="51"/>
      <c r="D55" s="27" t="s">
        <v>90</v>
      </c>
      <c r="E55" s="40" t="s">
        <v>49</v>
      </c>
      <c r="F55" s="52" t="s">
        <v>21</v>
      </c>
      <c r="G55" s="49">
        <v>30000</v>
      </c>
      <c r="H55" s="34">
        <v>30000</v>
      </c>
      <c r="I55" s="34">
        <v>0</v>
      </c>
      <c r="J55" s="34">
        <v>0</v>
      </c>
      <c r="K55" s="34">
        <v>0</v>
      </c>
      <c r="L55" s="35">
        <f t="shared" si="26"/>
        <v>0</v>
      </c>
      <c r="M55" s="36">
        <f t="shared" si="27"/>
        <v>0</v>
      </c>
      <c r="O55" s="54"/>
    </row>
    <row r="56" spans="2:15" s="58" customFormat="1" x14ac:dyDescent="0.25">
      <c r="B56" s="50"/>
      <c r="C56" s="51"/>
      <c r="D56" s="27"/>
      <c r="E56" s="40" t="s">
        <v>51</v>
      </c>
      <c r="F56" s="52" t="s">
        <v>23</v>
      </c>
      <c r="G56" s="49">
        <v>0</v>
      </c>
      <c r="H56" s="34">
        <v>0</v>
      </c>
      <c r="I56" s="34">
        <v>7000</v>
      </c>
      <c r="J56" s="34">
        <v>0</v>
      </c>
      <c r="K56" s="34">
        <v>0</v>
      </c>
      <c r="L56" s="35">
        <f t="shared" ref="L56" si="28">IFERROR(K56/H56,0)</f>
        <v>0</v>
      </c>
      <c r="M56" s="36">
        <f t="shared" ref="M56" si="29">IFERROR(K56/I56,0)</f>
        <v>0</v>
      </c>
      <c r="O56" s="54"/>
    </row>
    <row r="57" spans="2:15" s="58" customFormat="1" x14ac:dyDescent="0.25">
      <c r="B57" s="50"/>
      <c r="C57" s="51"/>
      <c r="D57" s="27"/>
      <c r="E57" s="40" t="s">
        <v>53</v>
      </c>
      <c r="F57" s="52" t="s">
        <v>25</v>
      </c>
      <c r="G57" s="49">
        <v>10000</v>
      </c>
      <c r="H57" s="34">
        <v>10000</v>
      </c>
      <c r="I57" s="34">
        <v>4980.01</v>
      </c>
      <c r="J57" s="34">
        <v>0</v>
      </c>
      <c r="K57" s="34">
        <v>4980.01</v>
      </c>
      <c r="L57" s="35">
        <f t="shared" si="26"/>
        <v>0.49800100000000003</v>
      </c>
      <c r="M57" s="36">
        <f t="shared" si="27"/>
        <v>1</v>
      </c>
      <c r="O57" s="54"/>
    </row>
    <row r="58" spans="2:15" s="58" customFormat="1" ht="33.75" x14ac:dyDescent="0.25">
      <c r="B58" s="50" t="s">
        <v>36</v>
      </c>
      <c r="C58" s="51"/>
      <c r="D58" s="27" t="s">
        <v>93</v>
      </c>
      <c r="E58" s="40" t="s">
        <v>89</v>
      </c>
      <c r="F58" s="52" t="s">
        <v>32</v>
      </c>
      <c r="G58" s="49">
        <v>0</v>
      </c>
      <c r="H58" s="34">
        <v>0</v>
      </c>
      <c r="I58" s="34">
        <v>208800</v>
      </c>
      <c r="J58" s="34">
        <v>0</v>
      </c>
      <c r="K58" s="34">
        <v>208800</v>
      </c>
      <c r="L58" s="35">
        <f t="shared" ref="L58" si="30">IFERROR(K58/H58,0)</f>
        <v>0</v>
      </c>
      <c r="M58" s="36">
        <f t="shared" ref="M58" si="31">IFERROR(K58/I58,0)</f>
        <v>1</v>
      </c>
      <c r="O58" s="54"/>
    </row>
    <row r="59" spans="2:15" s="58" customFormat="1" x14ac:dyDescent="0.25">
      <c r="B59" s="50"/>
      <c r="C59" s="51"/>
      <c r="D59" s="27"/>
      <c r="E59" s="40" t="s">
        <v>55</v>
      </c>
      <c r="F59" s="52" t="s">
        <v>30</v>
      </c>
      <c r="G59" s="49">
        <v>0</v>
      </c>
      <c r="H59" s="34">
        <v>0</v>
      </c>
      <c r="I59" s="34">
        <v>0.3</v>
      </c>
      <c r="J59" s="34">
        <v>0</v>
      </c>
      <c r="K59" s="34">
        <v>0</v>
      </c>
      <c r="L59" s="35">
        <f t="shared" si="26"/>
        <v>0</v>
      </c>
      <c r="M59" s="36">
        <f t="shared" si="27"/>
        <v>0</v>
      </c>
      <c r="O59" s="54"/>
    </row>
    <row r="60" spans="2:15" s="58" customFormat="1" x14ac:dyDescent="0.25">
      <c r="B60" s="50"/>
      <c r="C60" s="51"/>
      <c r="D60" s="27"/>
      <c r="E60" s="40" t="s">
        <v>60</v>
      </c>
      <c r="F60" s="52" t="s">
        <v>24</v>
      </c>
      <c r="G60" s="49">
        <v>5500000</v>
      </c>
      <c r="H60" s="34">
        <v>5500000</v>
      </c>
      <c r="I60" s="34">
        <v>4619800</v>
      </c>
      <c r="J60" s="34">
        <v>0</v>
      </c>
      <c r="K60" s="34">
        <v>4619800</v>
      </c>
      <c r="L60" s="35">
        <f>IFERROR(K60/H60,0)</f>
        <v>0.83996363636363636</v>
      </c>
      <c r="M60" s="36">
        <f>IFERROR(K60/I60,0)</f>
        <v>1</v>
      </c>
      <c r="O60" s="54"/>
    </row>
    <row r="61" spans="2:15" s="58" customFormat="1" x14ac:dyDescent="0.25">
      <c r="B61" s="50"/>
      <c r="C61" s="51"/>
      <c r="D61" s="27"/>
      <c r="E61" s="40" t="s">
        <v>91</v>
      </c>
      <c r="F61" s="52" t="s">
        <v>92</v>
      </c>
      <c r="G61" s="49">
        <v>1600000</v>
      </c>
      <c r="H61" s="34">
        <v>1600000</v>
      </c>
      <c r="I61" s="34">
        <v>1367959.9</v>
      </c>
      <c r="J61" s="34">
        <v>0</v>
      </c>
      <c r="K61" s="34">
        <v>1367959.9</v>
      </c>
      <c r="L61" s="35">
        <f>IFERROR(K61/H61,0)</f>
        <v>0.85497493749999998</v>
      </c>
      <c r="M61" s="36">
        <f>IFERROR(K61/I61,0)</f>
        <v>1</v>
      </c>
      <c r="O61" s="54"/>
    </row>
    <row r="62" spans="2:15" s="58" customFormat="1" x14ac:dyDescent="0.25">
      <c r="B62" s="50"/>
      <c r="C62" s="51"/>
      <c r="D62" s="27"/>
      <c r="E62" s="40" t="s">
        <v>62</v>
      </c>
      <c r="F62" s="52" t="s">
        <v>38</v>
      </c>
      <c r="G62" s="49">
        <v>3000000</v>
      </c>
      <c r="H62" s="34">
        <v>3000000</v>
      </c>
      <c r="I62" s="34">
        <v>1954136</v>
      </c>
      <c r="J62" s="34">
        <v>0</v>
      </c>
      <c r="K62" s="34">
        <v>1954136</v>
      </c>
      <c r="L62" s="35">
        <f>IFERROR(K62/H62,0)</f>
        <v>0.65137866666666666</v>
      </c>
      <c r="M62" s="36">
        <f>IFERROR(K62/I62,0)</f>
        <v>1</v>
      </c>
      <c r="O62" s="54"/>
    </row>
    <row r="63" spans="2:15" s="58" customFormat="1" x14ac:dyDescent="0.25">
      <c r="B63" s="50" t="s">
        <v>111</v>
      </c>
      <c r="C63" s="51"/>
      <c r="D63" s="27" t="s">
        <v>74</v>
      </c>
      <c r="E63" s="40" t="s">
        <v>62</v>
      </c>
      <c r="F63" s="52" t="s">
        <v>38</v>
      </c>
      <c r="G63" s="49">
        <v>0</v>
      </c>
      <c r="H63" s="34">
        <v>0</v>
      </c>
      <c r="I63" s="34">
        <v>1099448</v>
      </c>
      <c r="J63" s="34">
        <v>0</v>
      </c>
      <c r="K63" s="34">
        <v>1084600</v>
      </c>
      <c r="L63" s="35">
        <f t="shared" si="26"/>
        <v>0</v>
      </c>
      <c r="M63" s="36">
        <f t="shared" si="27"/>
        <v>0.98649504114792153</v>
      </c>
      <c r="O63" s="54"/>
    </row>
    <row r="64" spans="2:15" s="58" customFormat="1" ht="22.5" x14ac:dyDescent="0.25">
      <c r="B64" s="50" t="s">
        <v>94</v>
      </c>
      <c r="C64" s="51"/>
      <c r="D64" s="27" t="s">
        <v>95</v>
      </c>
      <c r="E64" s="40" t="s">
        <v>55</v>
      </c>
      <c r="F64" s="52" t="s">
        <v>30</v>
      </c>
      <c r="G64" s="49">
        <v>0</v>
      </c>
      <c r="H64" s="34">
        <v>0</v>
      </c>
      <c r="I64" s="34">
        <v>20000</v>
      </c>
      <c r="J64" s="34">
        <v>0</v>
      </c>
      <c r="K64" s="34">
        <v>19952</v>
      </c>
      <c r="L64" s="35">
        <f t="shared" si="26"/>
        <v>0</v>
      </c>
      <c r="M64" s="36">
        <f t="shared" si="27"/>
        <v>0.99760000000000004</v>
      </c>
      <c r="O64" s="54"/>
    </row>
    <row r="65" spans="2:15" s="58" customFormat="1" ht="22.5" x14ac:dyDescent="0.25">
      <c r="B65" s="50" t="s">
        <v>104</v>
      </c>
      <c r="C65" s="51"/>
      <c r="D65" s="27" t="s">
        <v>105</v>
      </c>
      <c r="E65" s="40" t="s">
        <v>49</v>
      </c>
      <c r="F65" s="52" t="s">
        <v>21</v>
      </c>
      <c r="G65" s="49">
        <v>0</v>
      </c>
      <c r="H65" s="34">
        <v>0</v>
      </c>
      <c r="I65" s="34">
        <v>7700</v>
      </c>
      <c r="J65" s="34">
        <v>0</v>
      </c>
      <c r="K65" s="34">
        <v>7700</v>
      </c>
      <c r="L65" s="35">
        <f t="shared" ref="L65:L67" si="32">IFERROR(K65/H65,0)</f>
        <v>0</v>
      </c>
      <c r="M65" s="36">
        <f t="shared" ref="M65:M67" si="33">IFERROR(K65/I65,0)</f>
        <v>1</v>
      </c>
      <c r="O65" s="54"/>
    </row>
    <row r="66" spans="2:15" s="58" customFormat="1" x14ac:dyDescent="0.25">
      <c r="B66" s="50"/>
      <c r="C66" s="51"/>
      <c r="D66" s="27"/>
      <c r="E66" s="40" t="s">
        <v>103</v>
      </c>
      <c r="F66" s="52" t="s">
        <v>39</v>
      </c>
      <c r="G66" s="49">
        <v>0</v>
      </c>
      <c r="H66" s="34">
        <v>0</v>
      </c>
      <c r="I66" s="34">
        <v>43878.1</v>
      </c>
      <c r="J66" s="34">
        <v>0</v>
      </c>
      <c r="K66" s="34">
        <v>43878.1</v>
      </c>
      <c r="L66" s="35">
        <f t="shared" si="32"/>
        <v>0</v>
      </c>
      <c r="M66" s="36">
        <f t="shared" si="33"/>
        <v>1</v>
      </c>
      <c r="O66" s="54"/>
    </row>
    <row r="67" spans="2:15" s="58" customFormat="1" ht="22.5" x14ac:dyDescent="0.25">
      <c r="B67" s="50" t="s">
        <v>122</v>
      </c>
      <c r="C67" s="51"/>
      <c r="D67" s="27" t="s">
        <v>123</v>
      </c>
      <c r="E67" s="40" t="s">
        <v>49</v>
      </c>
      <c r="F67" s="52" t="s">
        <v>21</v>
      </c>
      <c r="G67" s="49">
        <v>0</v>
      </c>
      <c r="H67" s="34">
        <v>0</v>
      </c>
      <c r="I67" s="34">
        <v>5000</v>
      </c>
      <c r="J67" s="34">
        <v>0</v>
      </c>
      <c r="K67" s="34">
        <v>0</v>
      </c>
      <c r="L67" s="35">
        <f t="shared" si="32"/>
        <v>0</v>
      </c>
      <c r="M67" s="36">
        <f t="shared" si="33"/>
        <v>0</v>
      </c>
      <c r="O67" s="54"/>
    </row>
    <row r="68" spans="2:15" s="58" customFormat="1" ht="22.5" x14ac:dyDescent="0.25">
      <c r="B68" s="50" t="s">
        <v>40</v>
      </c>
      <c r="C68" s="51"/>
      <c r="D68" s="27" t="s">
        <v>96</v>
      </c>
      <c r="E68" s="40" t="s">
        <v>48</v>
      </c>
      <c r="F68" s="52" t="s">
        <v>21</v>
      </c>
      <c r="G68" s="49">
        <v>18000</v>
      </c>
      <c r="H68" s="34">
        <v>18000</v>
      </c>
      <c r="I68" s="34">
        <v>100</v>
      </c>
      <c r="J68" s="34">
        <v>0</v>
      </c>
      <c r="K68" s="34">
        <v>0</v>
      </c>
      <c r="L68" s="35">
        <f t="shared" si="26"/>
        <v>0</v>
      </c>
      <c r="M68" s="36">
        <f t="shared" si="27"/>
        <v>0</v>
      </c>
      <c r="O68" s="54"/>
    </row>
    <row r="69" spans="2:15" s="58" customFormat="1" ht="22.5" x14ac:dyDescent="0.25">
      <c r="B69" s="50"/>
      <c r="C69" s="51"/>
      <c r="D69" s="27"/>
      <c r="E69" s="40" t="s">
        <v>49</v>
      </c>
      <c r="F69" s="52" t="s">
        <v>21</v>
      </c>
      <c r="G69" s="49">
        <v>18000</v>
      </c>
      <c r="H69" s="34">
        <v>18000</v>
      </c>
      <c r="I69" s="34">
        <v>15000</v>
      </c>
      <c r="J69" s="34">
        <v>0</v>
      </c>
      <c r="K69" s="34">
        <v>0</v>
      </c>
      <c r="L69" s="35">
        <f t="shared" ref="L69" si="34">IFERROR(K69/H69,0)</f>
        <v>0</v>
      </c>
      <c r="M69" s="36">
        <f t="shared" ref="M69" si="35">IFERROR(K69/I69,0)</f>
        <v>0</v>
      </c>
      <c r="O69" s="54"/>
    </row>
    <row r="70" spans="2:15" s="58" customFormat="1" x14ac:dyDescent="0.25">
      <c r="B70" s="50"/>
      <c r="C70" s="51"/>
      <c r="D70" s="27"/>
      <c r="E70" s="40" t="s">
        <v>55</v>
      </c>
      <c r="F70" s="52" t="s">
        <v>30</v>
      </c>
      <c r="G70" s="49">
        <v>39000</v>
      </c>
      <c r="H70" s="34">
        <v>39000</v>
      </c>
      <c r="I70" s="34">
        <v>100</v>
      </c>
      <c r="J70" s="34">
        <v>0</v>
      </c>
      <c r="K70" s="34">
        <v>0</v>
      </c>
      <c r="L70" s="35">
        <f t="shared" si="26"/>
        <v>0</v>
      </c>
      <c r="M70" s="36">
        <f t="shared" si="27"/>
        <v>0</v>
      </c>
      <c r="O70" s="54"/>
    </row>
    <row r="71" spans="2:15" s="58" customFormat="1" ht="22.5" x14ac:dyDescent="0.25">
      <c r="B71" s="50" t="s">
        <v>125</v>
      </c>
      <c r="C71" s="51"/>
      <c r="D71" s="27" t="s">
        <v>124</v>
      </c>
      <c r="E71" s="40" t="s">
        <v>48</v>
      </c>
      <c r="F71" s="52" t="s">
        <v>21</v>
      </c>
      <c r="G71" s="49">
        <v>0</v>
      </c>
      <c r="H71" s="34">
        <v>0</v>
      </c>
      <c r="I71" s="34">
        <v>5000</v>
      </c>
      <c r="J71" s="34">
        <v>0</v>
      </c>
      <c r="K71" s="34">
        <v>4603.5200000000004</v>
      </c>
      <c r="L71" s="35">
        <f t="shared" ref="L71:L73" si="36">IFERROR(K71/H71,0)</f>
        <v>0</v>
      </c>
      <c r="M71" s="36">
        <f t="shared" ref="M71:M73" si="37">IFERROR(K71/I71,0)</f>
        <v>0.92070400000000008</v>
      </c>
      <c r="O71" s="54"/>
    </row>
    <row r="72" spans="2:15" s="58" customFormat="1" ht="22.5" x14ac:dyDescent="0.25">
      <c r="B72" s="50"/>
      <c r="C72" s="51"/>
      <c r="D72" s="27"/>
      <c r="E72" s="40" t="s">
        <v>49</v>
      </c>
      <c r="F72" s="52" t="s">
        <v>21</v>
      </c>
      <c r="G72" s="49">
        <v>0</v>
      </c>
      <c r="H72" s="34">
        <v>0</v>
      </c>
      <c r="I72" s="34">
        <v>30000</v>
      </c>
      <c r="J72" s="34">
        <v>0</v>
      </c>
      <c r="K72" s="34">
        <v>27157.43</v>
      </c>
      <c r="L72" s="35">
        <f t="shared" si="36"/>
        <v>0</v>
      </c>
      <c r="M72" s="36">
        <f t="shared" si="37"/>
        <v>0.90524766666666667</v>
      </c>
      <c r="O72" s="54"/>
    </row>
    <row r="73" spans="2:15" s="58" customFormat="1" x14ac:dyDescent="0.25">
      <c r="B73" s="50"/>
      <c r="C73" s="51"/>
      <c r="D73" s="27"/>
      <c r="E73" s="40" t="s">
        <v>53</v>
      </c>
      <c r="F73" s="52" t="s">
        <v>25</v>
      </c>
      <c r="G73" s="49">
        <v>0</v>
      </c>
      <c r="H73" s="34">
        <v>0</v>
      </c>
      <c r="I73" s="34">
        <v>13000</v>
      </c>
      <c r="J73" s="34">
        <v>0</v>
      </c>
      <c r="K73" s="34">
        <v>5627.58</v>
      </c>
      <c r="L73" s="35">
        <f t="shared" si="36"/>
        <v>0</v>
      </c>
      <c r="M73" s="36">
        <f t="shared" si="37"/>
        <v>0.43289076923076925</v>
      </c>
      <c r="O73" s="54"/>
    </row>
    <row r="74" spans="2:15" s="58" customFormat="1" ht="22.5" x14ac:dyDescent="0.25">
      <c r="B74" s="50" t="s">
        <v>41</v>
      </c>
      <c r="C74" s="51"/>
      <c r="D74" s="27" t="s">
        <v>97</v>
      </c>
      <c r="E74" s="40" t="s">
        <v>48</v>
      </c>
      <c r="F74" s="52" t="s">
        <v>21</v>
      </c>
      <c r="G74" s="49">
        <v>10000</v>
      </c>
      <c r="H74" s="34">
        <v>10000</v>
      </c>
      <c r="I74" s="34">
        <v>30000</v>
      </c>
      <c r="J74" s="34">
        <v>0</v>
      </c>
      <c r="K74" s="34">
        <v>5750</v>
      </c>
      <c r="L74" s="35">
        <f t="shared" si="26"/>
        <v>0.57499999999999996</v>
      </c>
      <c r="M74" s="36">
        <f t="shared" si="27"/>
        <v>0.19166666666666668</v>
      </c>
      <c r="O74" s="54"/>
    </row>
    <row r="75" spans="2:15" s="58" customFormat="1" x14ac:dyDescent="0.25">
      <c r="B75" s="50"/>
      <c r="C75" s="51"/>
      <c r="D75" s="27"/>
      <c r="E75" s="40" t="s">
        <v>50</v>
      </c>
      <c r="F75" s="52" t="s">
        <v>27</v>
      </c>
      <c r="G75" s="49">
        <v>20000</v>
      </c>
      <c r="H75" s="34">
        <v>20000</v>
      </c>
      <c r="I75" s="34">
        <v>20000</v>
      </c>
      <c r="J75" s="34">
        <v>0</v>
      </c>
      <c r="K75" s="34">
        <v>16663</v>
      </c>
      <c r="L75" s="35">
        <f t="shared" si="26"/>
        <v>0.83314999999999995</v>
      </c>
      <c r="M75" s="36">
        <f t="shared" si="27"/>
        <v>0.83314999999999995</v>
      </c>
      <c r="O75" s="54"/>
    </row>
    <row r="76" spans="2:15" s="58" customFormat="1" ht="22.5" x14ac:dyDescent="0.25">
      <c r="B76" s="50"/>
      <c r="C76" s="51"/>
      <c r="D76" s="27"/>
      <c r="E76" s="40" t="s">
        <v>49</v>
      </c>
      <c r="F76" s="52" t="s">
        <v>21</v>
      </c>
      <c r="G76" s="49">
        <v>0</v>
      </c>
      <c r="H76" s="34">
        <v>0</v>
      </c>
      <c r="I76" s="34">
        <v>42000</v>
      </c>
      <c r="J76" s="34">
        <v>0</v>
      </c>
      <c r="K76" s="34">
        <v>10250</v>
      </c>
      <c r="L76" s="35">
        <f t="shared" si="26"/>
        <v>0</v>
      </c>
      <c r="M76" s="36">
        <f t="shared" si="27"/>
        <v>0.24404761904761904</v>
      </c>
      <c r="O76" s="54"/>
    </row>
    <row r="77" spans="2:15" s="58" customFormat="1" x14ac:dyDescent="0.25">
      <c r="B77" s="50"/>
      <c r="C77" s="51"/>
      <c r="D77" s="27"/>
      <c r="E77" s="40" t="s">
        <v>51</v>
      </c>
      <c r="F77" s="52" t="s">
        <v>23</v>
      </c>
      <c r="G77" s="49">
        <v>0</v>
      </c>
      <c r="H77" s="34">
        <v>0</v>
      </c>
      <c r="I77" s="34">
        <v>7000</v>
      </c>
      <c r="J77" s="34">
        <v>0</v>
      </c>
      <c r="K77" s="34">
        <v>6322</v>
      </c>
      <c r="L77" s="35">
        <f t="shared" si="26"/>
        <v>0</v>
      </c>
      <c r="M77" s="36">
        <f t="shared" si="27"/>
        <v>0.90314285714285714</v>
      </c>
      <c r="O77" s="54"/>
    </row>
    <row r="78" spans="2:15" s="58" customFormat="1" x14ac:dyDescent="0.25">
      <c r="B78" s="50"/>
      <c r="C78" s="51"/>
      <c r="D78" s="27"/>
      <c r="E78" s="40" t="s">
        <v>52</v>
      </c>
      <c r="F78" s="52" t="s">
        <v>28</v>
      </c>
      <c r="G78" s="49">
        <v>0</v>
      </c>
      <c r="H78" s="34">
        <v>0</v>
      </c>
      <c r="I78" s="34">
        <v>2000</v>
      </c>
      <c r="J78" s="34">
        <v>0</v>
      </c>
      <c r="K78" s="34">
        <v>0</v>
      </c>
      <c r="L78" s="35">
        <f t="shared" si="26"/>
        <v>0</v>
      </c>
      <c r="M78" s="36">
        <f t="shared" si="27"/>
        <v>0</v>
      </c>
      <c r="O78" s="54"/>
    </row>
    <row r="79" spans="2:15" s="58" customFormat="1" x14ac:dyDescent="0.25">
      <c r="B79" s="50"/>
      <c r="C79" s="51"/>
      <c r="D79" s="27"/>
      <c r="E79" s="40" t="s">
        <v>53</v>
      </c>
      <c r="F79" s="52" t="s">
        <v>25</v>
      </c>
      <c r="G79" s="49">
        <v>0</v>
      </c>
      <c r="H79" s="34">
        <v>0</v>
      </c>
      <c r="I79" s="34">
        <v>10000</v>
      </c>
      <c r="J79" s="34">
        <v>0</v>
      </c>
      <c r="K79" s="34">
        <v>4890</v>
      </c>
      <c r="L79" s="35">
        <f t="shared" ref="L79" si="38">IFERROR(K79/H79,0)</f>
        <v>0</v>
      </c>
      <c r="M79" s="36">
        <f t="shared" ref="M79" si="39">IFERROR(K79/I79,0)</f>
        <v>0.48899999999999999</v>
      </c>
      <c r="O79" s="54"/>
    </row>
    <row r="80" spans="2:15" s="58" customFormat="1" ht="22.5" x14ac:dyDescent="0.25">
      <c r="B80" s="50" t="s">
        <v>42</v>
      </c>
      <c r="C80" s="51"/>
      <c r="D80" s="27" t="s">
        <v>98</v>
      </c>
      <c r="E80" s="40" t="s">
        <v>60</v>
      </c>
      <c r="F80" s="52" t="s">
        <v>24</v>
      </c>
      <c r="G80" s="49">
        <v>0</v>
      </c>
      <c r="H80" s="34">
        <v>0</v>
      </c>
      <c r="I80" s="34">
        <v>1899200</v>
      </c>
      <c r="J80" s="34">
        <v>0</v>
      </c>
      <c r="K80" s="34">
        <v>1899200</v>
      </c>
      <c r="L80" s="35">
        <f t="shared" si="26"/>
        <v>0</v>
      </c>
      <c r="M80" s="36">
        <f t="shared" si="27"/>
        <v>1</v>
      </c>
      <c r="O80" s="54"/>
    </row>
    <row r="81" spans="2:15" s="58" customFormat="1" x14ac:dyDescent="0.25">
      <c r="B81" s="50"/>
      <c r="C81" s="51"/>
      <c r="D81" s="27"/>
      <c r="E81" s="40" t="s">
        <v>99</v>
      </c>
      <c r="F81" s="52" t="s">
        <v>43</v>
      </c>
      <c r="G81" s="49">
        <v>100000</v>
      </c>
      <c r="H81" s="34">
        <v>100000</v>
      </c>
      <c r="I81" s="34">
        <v>80852</v>
      </c>
      <c r="J81" s="34">
        <v>0</v>
      </c>
      <c r="K81" s="34">
        <v>80852</v>
      </c>
      <c r="L81" s="35">
        <f t="shared" si="26"/>
        <v>0.80852000000000002</v>
      </c>
      <c r="M81" s="36">
        <f t="shared" si="27"/>
        <v>1</v>
      </c>
      <c r="O81" s="54"/>
    </row>
    <row r="82" spans="2:15" s="58" customFormat="1" x14ac:dyDescent="0.25">
      <c r="B82" s="50"/>
      <c r="C82" s="51"/>
      <c r="D82" s="27"/>
      <c r="E82" s="40" t="s">
        <v>52</v>
      </c>
      <c r="F82" s="52" t="s">
        <v>28</v>
      </c>
      <c r="G82" s="49">
        <v>0</v>
      </c>
      <c r="H82" s="34">
        <v>0</v>
      </c>
      <c r="I82" s="34">
        <v>0</v>
      </c>
      <c r="J82" s="34">
        <v>0</v>
      </c>
      <c r="K82" s="34">
        <v>0</v>
      </c>
      <c r="L82" s="35">
        <f t="shared" si="26"/>
        <v>0</v>
      </c>
      <c r="M82" s="36">
        <f t="shared" si="27"/>
        <v>0</v>
      </c>
      <c r="O82" s="54"/>
    </row>
    <row r="83" spans="2:15" s="58" customFormat="1" x14ac:dyDescent="0.25">
      <c r="B83" s="50"/>
      <c r="C83" s="51"/>
      <c r="D83" s="27"/>
      <c r="E83" s="40" t="s">
        <v>55</v>
      </c>
      <c r="F83" s="52" t="s">
        <v>30</v>
      </c>
      <c r="G83" s="49">
        <v>50000</v>
      </c>
      <c r="H83" s="34">
        <v>50000</v>
      </c>
      <c r="I83" s="34">
        <v>27515</v>
      </c>
      <c r="J83" s="34">
        <v>0</v>
      </c>
      <c r="K83" s="34">
        <v>27515</v>
      </c>
      <c r="L83" s="35">
        <f t="shared" ref="L83" si="40">IFERROR(K83/H83,0)</f>
        <v>0.55030000000000001</v>
      </c>
      <c r="M83" s="36">
        <f t="shared" ref="M83" si="41">IFERROR(K83/I83,0)</f>
        <v>1</v>
      </c>
      <c r="O83" s="54"/>
    </row>
    <row r="84" spans="2:15" s="58" customFormat="1" x14ac:dyDescent="0.25">
      <c r="B84" s="50"/>
      <c r="C84" s="51"/>
      <c r="D84" s="27"/>
      <c r="E84" s="40" t="s">
        <v>62</v>
      </c>
      <c r="F84" s="52" t="s">
        <v>38</v>
      </c>
      <c r="G84" s="49">
        <v>100000</v>
      </c>
      <c r="H84" s="34">
        <v>100000</v>
      </c>
      <c r="I84" s="34">
        <v>97574.33</v>
      </c>
      <c r="J84" s="34">
        <v>0</v>
      </c>
      <c r="K84" s="34">
        <v>97574.33</v>
      </c>
      <c r="L84" s="35">
        <f t="shared" si="26"/>
        <v>0.97574329999999998</v>
      </c>
      <c r="M84" s="36">
        <f t="shared" si="27"/>
        <v>1</v>
      </c>
      <c r="O84" s="54"/>
    </row>
    <row r="85" spans="2:15" s="58" customFormat="1" x14ac:dyDescent="0.25">
      <c r="B85" s="50" t="s">
        <v>101</v>
      </c>
      <c r="C85" s="51"/>
      <c r="D85" s="27" t="s">
        <v>102</v>
      </c>
      <c r="E85" s="40" t="s">
        <v>103</v>
      </c>
      <c r="F85" s="52" t="s">
        <v>39</v>
      </c>
      <c r="G85" s="49">
        <v>0</v>
      </c>
      <c r="H85" s="34">
        <v>0</v>
      </c>
      <c r="I85" s="34">
        <v>7500</v>
      </c>
      <c r="J85" s="34">
        <v>0</v>
      </c>
      <c r="K85" s="34">
        <v>7500</v>
      </c>
      <c r="L85" s="35">
        <f t="shared" ref="L85" si="42">IFERROR(K85/H85,0)</f>
        <v>0</v>
      </c>
      <c r="M85" s="36">
        <f t="shared" ref="M85" si="43">IFERROR(K85/I85,0)</f>
        <v>1</v>
      </c>
      <c r="O85" s="54"/>
    </row>
    <row r="86" spans="2:15" s="58" customFormat="1" x14ac:dyDescent="0.25">
      <c r="B86" s="50"/>
      <c r="C86" s="51"/>
      <c r="D86" s="27"/>
      <c r="E86" s="40" t="s">
        <v>52</v>
      </c>
      <c r="F86" s="52" t="s">
        <v>28</v>
      </c>
      <c r="G86" s="49">
        <v>0</v>
      </c>
      <c r="H86" s="34">
        <v>0</v>
      </c>
      <c r="I86" s="34">
        <v>18035</v>
      </c>
      <c r="J86" s="34">
        <v>0</v>
      </c>
      <c r="K86" s="34">
        <v>18035</v>
      </c>
      <c r="L86" s="35">
        <f>IFERROR(K86/H86,0)</f>
        <v>0</v>
      </c>
      <c r="M86" s="36">
        <f>IFERROR(K86/I86,0)</f>
        <v>1</v>
      </c>
      <c r="O86" s="54"/>
    </row>
    <row r="87" spans="2:15" s="58" customFormat="1" ht="22.5" x14ac:dyDescent="0.25">
      <c r="B87" s="50" t="s">
        <v>63</v>
      </c>
      <c r="C87" s="51"/>
      <c r="D87" s="27" t="s">
        <v>100</v>
      </c>
      <c r="E87" s="40" t="s">
        <v>49</v>
      </c>
      <c r="F87" s="52" t="s">
        <v>21</v>
      </c>
      <c r="G87" s="49">
        <v>20000</v>
      </c>
      <c r="H87" s="34">
        <v>20000</v>
      </c>
      <c r="I87" s="34">
        <v>1000</v>
      </c>
      <c r="J87" s="34">
        <v>0</v>
      </c>
      <c r="K87" s="34">
        <v>0</v>
      </c>
      <c r="L87" s="35">
        <f t="shared" ref="L87" si="44">IFERROR(K87/H87,0)</f>
        <v>0</v>
      </c>
      <c r="M87" s="36">
        <f t="shared" ref="M87" si="45">IFERROR(K87/I87,0)</f>
        <v>0</v>
      </c>
      <c r="O87" s="54"/>
    </row>
    <row r="88" spans="2:15" s="58" customFormat="1" x14ac:dyDescent="0.25">
      <c r="B88" s="50"/>
      <c r="C88" s="51"/>
      <c r="D88" s="27"/>
      <c r="E88" s="55"/>
      <c r="F88" s="56"/>
      <c r="G88" s="41"/>
      <c r="H88" s="41"/>
      <c r="I88" s="41"/>
      <c r="J88" s="41"/>
      <c r="K88" s="41"/>
      <c r="L88" s="38"/>
      <c r="M88" s="39"/>
    </row>
    <row r="89" spans="2:15" s="60" customFormat="1" x14ac:dyDescent="0.2">
      <c r="B89" s="32"/>
      <c r="C89" s="33"/>
      <c r="D89" s="27"/>
      <c r="E89" s="40"/>
      <c r="F89" s="27"/>
      <c r="G89" s="27"/>
      <c r="H89" s="27"/>
      <c r="I89" s="27"/>
      <c r="J89" s="27"/>
      <c r="K89" s="27"/>
      <c r="L89" s="27"/>
      <c r="M89" s="28"/>
    </row>
    <row r="90" spans="2:15" s="60" customFormat="1" ht="13.15" customHeight="1" x14ac:dyDescent="0.2">
      <c r="B90" s="79" t="s">
        <v>14</v>
      </c>
      <c r="C90" s="80"/>
      <c r="D90" s="80"/>
      <c r="E90" s="80"/>
      <c r="F90" s="80"/>
      <c r="G90" s="61">
        <f>SUM(G9:G89)</f>
        <v>20991450</v>
      </c>
      <c r="H90" s="61">
        <f>SUM(H9:H89)</f>
        <v>20991450</v>
      </c>
      <c r="I90" s="61">
        <f>SUM(I9:I89)</f>
        <v>20343066.380000003</v>
      </c>
      <c r="J90" s="61">
        <f>SUM(J9:J89)</f>
        <v>0</v>
      </c>
      <c r="K90" s="61">
        <f>SUM(K9:K89)</f>
        <v>19452726.359999996</v>
      </c>
      <c r="L90" s="62">
        <f>IFERROR(K90/H90,0)</f>
        <v>0.92669760116618893</v>
      </c>
      <c r="M90" s="63">
        <f>IFERROR(K90/I90,0)</f>
        <v>0.95623373569309433</v>
      </c>
    </row>
    <row r="91" spans="2:15" s="60" customFormat="1" ht="4.9000000000000004" customHeight="1" x14ac:dyDescent="0.2">
      <c r="B91" s="32"/>
      <c r="C91" s="33"/>
      <c r="D91" s="27"/>
      <c r="E91" s="40"/>
      <c r="F91" s="27"/>
      <c r="G91" s="27"/>
      <c r="H91" s="27"/>
      <c r="I91" s="27"/>
      <c r="J91" s="27"/>
      <c r="K91" s="27"/>
      <c r="L91" s="27"/>
      <c r="M91" s="28"/>
    </row>
    <row r="92" spans="2:15" s="60" customFormat="1" ht="13.15" customHeight="1" x14ac:dyDescent="0.2">
      <c r="B92" s="81" t="s">
        <v>15</v>
      </c>
      <c r="C92" s="78"/>
      <c r="D92" s="78"/>
      <c r="E92" s="21"/>
      <c r="F92" s="26"/>
      <c r="G92" s="27"/>
      <c r="H92" s="27"/>
      <c r="I92" s="27"/>
      <c r="J92" s="27"/>
      <c r="K92" s="27"/>
      <c r="L92" s="27"/>
      <c r="M92" s="28"/>
    </row>
    <row r="93" spans="2:15" s="60" customFormat="1" ht="13.15" customHeight="1" x14ac:dyDescent="0.2">
      <c r="B93" s="25"/>
      <c r="C93" s="78" t="s">
        <v>16</v>
      </c>
      <c r="D93" s="78"/>
      <c r="E93" s="21"/>
      <c r="F93" s="26"/>
      <c r="G93" s="57"/>
      <c r="H93" s="57"/>
      <c r="I93" s="57"/>
      <c r="J93" s="57"/>
      <c r="K93" s="57"/>
      <c r="L93" s="27"/>
      <c r="M93" s="28"/>
    </row>
    <row r="94" spans="2:15" s="60" customFormat="1" ht="6" customHeight="1" x14ac:dyDescent="0.2">
      <c r="B94" s="42"/>
      <c r="C94" s="43"/>
      <c r="D94" s="43"/>
      <c r="E94" s="37"/>
      <c r="F94" s="43"/>
      <c r="G94" s="27"/>
      <c r="H94" s="27"/>
      <c r="I94" s="27"/>
      <c r="J94" s="27"/>
      <c r="K94" s="27"/>
      <c r="L94" s="27"/>
      <c r="M94" s="28"/>
    </row>
    <row r="95" spans="2:15" s="58" customFormat="1" ht="22.5" x14ac:dyDescent="0.25">
      <c r="B95" s="50" t="s">
        <v>29</v>
      </c>
      <c r="C95" s="51"/>
      <c r="D95" s="27" t="s">
        <v>83</v>
      </c>
      <c r="E95" s="40" t="s">
        <v>56</v>
      </c>
      <c r="F95" s="27" t="s">
        <v>44</v>
      </c>
      <c r="G95" s="49">
        <v>10450000</v>
      </c>
      <c r="H95" s="34">
        <v>10450000</v>
      </c>
      <c r="I95" s="34">
        <v>19346629.060000002</v>
      </c>
      <c r="J95" s="34">
        <v>0</v>
      </c>
      <c r="K95" s="34">
        <v>18357096.539999999</v>
      </c>
      <c r="L95" s="35">
        <f t="shared" ref="L95:L100" si="46">IFERROR(K95/H95,0)</f>
        <v>1.7566599559808611</v>
      </c>
      <c r="M95" s="36">
        <f t="shared" ref="M95:M100" si="47">IFERROR(K95/I95,0)</f>
        <v>0.94885245812429908</v>
      </c>
      <c r="O95" s="54"/>
    </row>
    <row r="96" spans="2:15" s="58" customFormat="1" ht="22.5" x14ac:dyDescent="0.25">
      <c r="B96" s="50"/>
      <c r="C96" s="51"/>
      <c r="D96" s="27"/>
      <c r="E96" s="40" t="s">
        <v>57</v>
      </c>
      <c r="F96" s="27" t="s">
        <v>45</v>
      </c>
      <c r="G96" s="49">
        <v>83205545</v>
      </c>
      <c r="H96" s="34">
        <v>83205545</v>
      </c>
      <c r="I96" s="34">
        <v>152980269.15000001</v>
      </c>
      <c r="J96" s="34">
        <v>0</v>
      </c>
      <c r="K96" s="34">
        <v>136185488.41</v>
      </c>
      <c r="L96" s="35">
        <f t="shared" si="46"/>
        <v>1.6367357296920535</v>
      </c>
      <c r="M96" s="36">
        <f t="shared" si="47"/>
        <v>0.89021603352303935</v>
      </c>
      <c r="O96" s="54"/>
    </row>
    <row r="97" spans="2:15" s="58" customFormat="1" x14ac:dyDescent="0.25">
      <c r="B97" s="50"/>
      <c r="C97" s="51"/>
      <c r="D97" s="27"/>
      <c r="E97" s="40" t="s">
        <v>58</v>
      </c>
      <c r="F97" s="27" t="s">
        <v>46</v>
      </c>
      <c r="G97" s="49">
        <v>27000000</v>
      </c>
      <c r="H97" s="34">
        <v>27000000</v>
      </c>
      <c r="I97" s="34">
        <v>46654105.089999996</v>
      </c>
      <c r="J97" s="34">
        <v>0</v>
      </c>
      <c r="K97" s="34">
        <v>42772140.799999997</v>
      </c>
      <c r="L97" s="35">
        <f t="shared" ref="L97:L99" si="48">IFERROR(K97/H97,0)</f>
        <v>1.5841533629629629</v>
      </c>
      <c r="M97" s="36">
        <f t="shared" ref="M97:M99" si="49">IFERROR(K97/I97,0)</f>
        <v>0.91679265345436722</v>
      </c>
      <c r="O97" s="54"/>
    </row>
    <row r="98" spans="2:15" s="58" customFormat="1" x14ac:dyDescent="0.25">
      <c r="B98" s="50"/>
      <c r="C98" s="51"/>
      <c r="D98" s="27"/>
      <c r="E98" s="40" t="s">
        <v>59</v>
      </c>
      <c r="F98" s="27" t="s">
        <v>47</v>
      </c>
      <c r="G98" s="49">
        <v>1000000</v>
      </c>
      <c r="H98" s="34">
        <v>1000000</v>
      </c>
      <c r="I98" s="34">
        <v>2118486.38</v>
      </c>
      <c r="J98" s="34">
        <v>0</v>
      </c>
      <c r="K98" s="34">
        <v>2118486.38</v>
      </c>
      <c r="L98" s="35">
        <f t="shared" ref="L98" si="50">IFERROR(K98/H98,0)</f>
        <v>2.1184863799999998</v>
      </c>
      <c r="M98" s="36">
        <f t="shared" ref="M98" si="51">IFERROR(K98/I98,0)</f>
        <v>1</v>
      </c>
      <c r="O98" s="54"/>
    </row>
    <row r="99" spans="2:15" s="58" customFormat="1" x14ac:dyDescent="0.25">
      <c r="B99" s="50"/>
      <c r="C99" s="51"/>
      <c r="D99" s="27"/>
      <c r="E99" s="40" t="s">
        <v>106</v>
      </c>
      <c r="F99" s="27" t="s">
        <v>44</v>
      </c>
      <c r="G99" s="49">
        <v>0</v>
      </c>
      <c r="H99" s="34">
        <v>0</v>
      </c>
      <c r="I99" s="34">
        <v>754410.84</v>
      </c>
      <c r="J99" s="34">
        <v>0</v>
      </c>
      <c r="K99" s="34">
        <v>0</v>
      </c>
      <c r="L99" s="35">
        <f t="shared" si="48"/>
        <v>0</v>
      </c>
      <c r="M99" s="36">
        <f t="shared" si="49"/>
        <v>0</v>
      </c>
      <c r="O99" s="54"/>
    </row>
    <row r="100" spans="2:15" s="58" customFormat="1" ht="22.5" x14ac:dyDescent="0.25">
      <c r="B100" s="50" t="s">
        <v>31</v>
      </c>
      <c r="C100" s="51"/>
      <c r="D100" s="27" t="s">
        <v>84</v>
      </c>
      <c r="E100" s="40" t="s">
        <v>106</v>
      </c>
      <c r="F100" s="27" t="s">
        <v>44</v>
      </c>
      <c r="G100" s="49">
        <v>2000000</v>
      </c>
      <c r="H100" s="34">
        <v>2000000</v>
      </c>
      <c r="I100" s="34">
        <v>5292720.2699999996</v>
      </c>
      <c r="J100" s="34">
        <v>0</v>
      </c>
      <c r="K100" s="34">
        <v>3033408.09</v>
      </c>
      <c r="L100" s="35">
        <f t="shared" si="46"/>
        <v>1.516704045</v>
      </c>
      <c r="M100" s="36">
        <f t="shared" si="47"/>
        <v>0.57312836032424597</v>
      </c>
      <c r="O100" s="54"/>
    </row>
    <row r="101" spans="2:15" s="58" customFormat="1" ht="22.5" x14ac:dyDescent="0.25">
      <c r="B101" s="50" t="s">
        <v>64</v>
      </c>
      <c r="C101" s="51"/>
      <c r="D101" s="27" t="s">
        <v>65</v>
      </c>
      <c r="E101" s="40" t="s">
        <v>57</v>
      </c>
      <c r="F101" s="27" t="s">
        <v>45</v>
      </c>
      <c r="G101" s="49">
        <v>0</v>
      </c>
      <c r="H101" s="34">
        <v>0</v>
      </c>
      <c r="I101" s="34">
        <v>2913955.07</v>
      </c>
      <c r="J101" s="34">
        <v>0</v>
      </c>
      <c r="K101" s="34">
        <v>2913955.07</v>
      </c>
      <c r="L101" s="35">
        <f t="shared" ref="L101:L103" si="52">IFERROR(K101/H101,0)</f>
        <v>0</v>
      </c>
      <c r="M101" s="36">
        <f t="shared" ref="M101:M103" si="53">IFERROR(K101/I101,0)</f>
        <v>1</v>
      </c>
      <c r="O101" s="54"/>
    </row>
    <row r="102" spans="2:15" s="58" customFormat="1" ht="22.5" x14ac:dyDescent="0.25">
      <c r="B102" s="50" t="s">
        <v>66</v>
      </c>
      <c r="C102" s="51"/>
      <c r="D102" s="27" t="s">
        <v>67</v>
      </c>
      <c r="E102" s="40" t="s">
        <v>57</v>
      </c>
      <c r="F102" s="27" t="s">
        <v>45</v>
      </c>
      <c r="G102" s="49">
        <v>0</v>
      </c>
      <c r="H102" s="34">
        <v>0</v>
      </c>
      <c r="I102" s="34">
        <v>13244823.42</v>
      </c>
      <c r="J102" s="34">
        <v>0</v>
      </c>
      <c r="K102" s="34">
        <v>13217394.289999999</v>
      </c>
      <c r="L102" s="35">
        <f t="shared" si="52"/>
        <v>0</v>
      </c>
      <c r="M102" s="36">
        <f t="shared" si="53"/>
        <v>0.99792906789843783</v>
      </c>
      <c r="O102" s="54"/>
    </row>
    <row r="103" spans="2:15" s="58" customFormat="1" ht="22.5" x14ac:dyDescent="0.25">
      <c r="B103" s="50"/>
      <c r="C103" s="51"/>
      <c r="D103" s="27"/>
      <c r="E103" s="40" t="s">
        <v>57</v>
      </c>
      <c r="F103" s="27" t="s">
        <v>45</v>
      </c>
      <c r="G103" s="49">
        <v>0</v>
      </c>
      <c r="H103" s="34">
        <v>0</v>
      </c>
      <c r="I103" s="34">
        <v>901.38</v>
      </c>
      <c r="J103" s="34">
        <v>0</v>
      </c>
      <c r="K103" s="34">
        <v>0</v>
      </c>
      <c r="L103" s="35">
        <f t="shared" si="52"/>
        <v>0</v>
      </c>
      <c r="M103" s="36">
        <f t="shared" si="53"/>
        <v>0</v>
      </c>
      <c r="O103" s="54"/>
    </row>
    <row r="104" spans="2:15" s="58" customFormat="1" ht="22.5" x14ac:dyDescent="0.25">
      <c r="B104" s="50" t="s">
        <v>68</v>
      </c>
      <c r="C104" s="51"/>
      <c r="D104" s="27" t="s">
        <v>69</v>
      </c>
      <c r="E104" s="40" t="s">
        <v>57</v>
      </c>
      <c r="F104" s="27" t="s">
        <v>45</v>
      </c>
      <c r="G104" s="49">
        <v>0</v>
      </c>
      <c r="H104" s="34">
        <v>0</v>
      </c>
      <c r="I104" s="34">
        <v>200000</v>
      </c>
      <c r="J104" s="34">
        <v>0</v>
      </c>
      <c r="K104" s="34">
        <v>200000</v>
      </c>
      <c r="L104" s="35">
        <f t="shared" ref="L104:L109" si="54">IFERROR(K104/H104,0)</f>
        <v>0</v>
      </c>
      <c r="M104" s="36">
        <f t="shared" ref="M104:M109" si="55">IFERROR(K104/I104,0)</f>
        <v>1</v>
      </c>
      <c r="O104" s="54"/>
    </row>
    <row r="105" spans="2:15" s="58" customFormat="1" ht="22.5" x14ac:dyDescent="0.25">
      <c r="B105" s="50"/>
      <c r="C105" s="51"/>
      <c r="D105" s="27"/>
      <c r="E105" s="40" t="s">
        <v>57</v>
      </c>
      <c r="F105" s="27" t="s">
        <v>45</v>
      </c>
      <c r="G105" s="49">
        <v>0</v>
      </c>
      <c r="H105" s="34">
        <v>0</v>
      </c>
      <c r="I105" s="34">
        <v>3.99</v>
      </c>
      <c r="J105" s="34">
        <v>0</v>
      </c>
      <c r="K105" s="34">
        <v>0</v>
      </c>
      <c r="L105" s="35">
        <f t="shared" ref="L105:L106" si="56">IFERROR(K105/H105,0)</f>
        <v>0</v>
      </c>
      <c r="M105" s="36">
        <f t="shared" ref="M105:M106" si="57">IFERROR(K105/I105,0)</f>
        <v>0</v>
      </c>
      <c r="O105" s="54"/>
    </row>
    <row r="106" spans="2:15" s="58" customFormat="1" ht="22.5" x14ac:dyDescent="0.25">
      <c r="B106" s="50"/>
      <c r="C106" s="51"/>
      <c r="D106" s="27"/>
      <c r="E106" s="40" t="s">
        <v>57</v>
      </c>
      <c r="F106" s="27" t="s">
        <v>45</v>
      </c>
      <c r="G106" s="49">
        <v>0</v>
      </c>
      <c r="H106" s="34">
        <v>0</v>
      </c>
      <c r="I106" s="34">
        <v>566643.74</v>
      </c>
      <c r="J106" s="34">
        <v>0</v>
      </c>
      <c r="K106" s="34">
        <v>566486.13</v>
      </c>
      <c r="L106" s="35">
        <f t="shared" si="56"/>
        <v>0</v>
      </c>
      <c r="M106" s="36">
        <f t="shared" si="57"/>
        <v>0.99972185345240028</v>
      </c>
      <c r="O106" s="54"/>
    </row>
    <row r="107" spans="2:15" s="58" customFormat="1" ht="22.5" x14ac:dyDescent="0.25">
      <c r="B107" s="50"/>
      <c r="C107" s="51"/>
      <c r="D107" s="27"/>
      <c r="E107" s="40" t="s">
        <v>57</v>
      </c>
      <c r="F107" s="27" t="s">
        <v>45</v>
      </c>
      <c r="G107" s="49">
        <v>0</v>
      </c>
      <c r="H107" s="34">
        <v>0</v>
      </c>
      <c r="I107" s="34">
        <v>22.29</v>
      </c>
      <c r="J107" s="34">
        <v>0</v>
      </c>
      <c r="K107" s="34">
        <v>0</v>
      </c>
      <c r="L107" s="35">
        <f t="shared" ref="L107" si="58">IFERROR(K107/H107,0)</f>
        <v>0</v>
      </c>
      <c r="M107" s="36">
        <f t="shared" ref="M107" si="59">IFERROR(K107/I107,0)</f>
        <v>0</v>
      </c>
      <c r="O107" s="54"/>
    </row>
    <row r="108" spans="2:15" s="58" customFormat="1" ht="22.5" x14ac:dyDescent="0.25">
      <c r="B108" s="50" t="s">
        <v>70</v>
      </c>
      <c r="C108" s="51"/>
      <c r="D108" s="27" t="s">
        <v>71</v>
      </c>
      <c r="E108" s="40" t="s">
        <v>57</v>
      </c>
      <c r="F108" s="27" t="s">
        <v>45</v>
      </c>
      <c r="G108" s="49">
        <v>0</v>
      </c>
      <c r="H108" s="34">
        <v>0</v>
      </c>
      <c r="I108" s="34">
        <v>10636743.109999999</v>
      </c>
      <c r="J108" s="34">
        <v>0</v>
      </c>
      <c r="K108" s="34">
        <v>7649248.7400000002</v>
      </c>
      <c r="L108" s="35">
        <f t="shared" si="54"/>
        <v>0</v>
      </c>
      <c r="M108" s="36">
        <f t="shared" si="55"/>
        <v>0.71913448138167935</v>
      </c>
      <c r="O108" s="54"/>
    </row>
    <row r="109" spans="2:15" s="58" customFormat="1" ht="22.5" x14ac:dyDescent="0.25">
      <c r="B109" s="50"/>
      <c r="C109" s="51"/>
      <c r="D109" s="27"/>
      <c r="E109" s="40" t="s">
        <v>57</v>
      </c>
      <c r="F109" s="27" t="s">
        <v>45</v>
      </c>
      <c r="G109" s="49">
        <v>0</v>
      </c>
      <c r="H109" s="34">
        <v>0</v>
      </c>
      <c r="I109" s="34">
        <v>14451.73</v>
      </c>
      <c r="J109" s="34">
        <v>0</v>
      </c>
      <c r="K109" s="34">
        <v>0</v>
      </c>
      <c r="L109" s="35">
        <f t="shared" si="54"/>
        <v>0</v>
      </c>
      <c r="M109" s="36">
        <f t="shared" si="55"/>
        <v>0</v>
      </c>
      <c r="O109" s="54"/>
    </row>
    <row r="110" spans="2:15" s="58" customFormat="1" x14ac:dyDescent="0.25">
      <c r="B110" s="50" t="s">
        <v>72</v>
      </c>
      <c r="C110" s="51"/>
      <c r="D110" s="27" t="s">
        <v>73</v>
      </c>
      <c r="E110" s="40" t="s">
        <v>58</v>
      </c>
      <c r="F110" s="27" t="s">
        <v>46</v>
      </c>
      <c r="G110" s="49">
        <v>0</v>
      </c>
      <c r="H110" s="34">
        <v>0</v>
      </c>
      <c r="I110" s="34">
        <v>7231970.1100000003</v>
      </c>
      <c r="J110" s="34">
        <v>0</v>
      </c>
      <c r="K110" s="34">
        <v>7204131.5800000001</v>
      </c>
      <c r="L110" s="35">
        <f t="shared" ref="L110:L111" si="60">IFERROR(K110/H110,0)</f>
        <v>0</v>
      </c>
      <c r="M110" s="36">
        <f t="shared" ref="M110:M111" si="61">IFERROR(K110/I110,0)</f>
        <v>0.99615062983162683</v>
      </c>
      <c r="O110" s="54"/>
    </row>
    <row r="111" spans="2:15" s="58" customFormat="1" x14ac:dyDescent="0.25">
      <c r="B111" s="50"/>
      <c r="C111" s="51"/>
      <c r="D111" s="27"/>
      <c r="E111" s="40" t="s">
        <v>58</v>
      </c>
      <c r="F111" s="27" t="s">
        <v>46</v>
      </c>
      <c r="G111" s="49">
        <v>0</v>
      </c>
      <c r="H111" s="34">
        <v>0</v>
      </c>
      <c r="I111" s="34">
        <v>143.96</v>
      </c>
      <c r="J111" s="34">
        <v>0</v>
      </c>
      <c r="K111" s="34">
        <v>0</v>
      </c>
      <c r="L111" s="35">
        <f t="shared" si="60"/>
        <v>0</v>
      </c>
      <c r="M111" s="36">
        <f t="shared" si="61"/>
        <v>0</v>
      </c>
      <c r="O111" s="54"/>
    </row>
    <row r="112" spans="2:15" s="58" customFormat="1" x14ac:dyDescent="0.25">
      <c r="B112" s="50" t="s">
        <v>75</v>
      </c>
      <c r="C112" s="51"/>
      <c r="D112" s="27" t="s">
        <v>74</v>
      </c>
      <c r="E112" s="40" t="s">
        <v>59</v>
      </c>
      <c r="F112" s="27" t="s">
        <v>47</v>
      </c>
      <c r="G112" s="49">
        <v>0</v>
      </c>
      <c r="H112" s="34">
        <v>0</v>
      </c>
      <c r="I112" s="34">
        <v>1440000</v>
      </c>
      <c r="J112" s="34">
        <v>0</v>
      </c>
      <c r="K112" s="34">
        <v>1416501.52</v>
      </c>
      <c r="L112" s="35">
        <f t="shared" ref="L112:L113" si="62">IFERROR(K112/H112,0)</f>
        <v>0</v>
      </c>
      <c r="M112" s="36">
        <f t="shared" ref="M112:M113" si="63">IFERROR(K112/I112,0)</f>
        <v>0.98368161111111108</v>
      </c>
      <c r="O112" s="59"/>
    </row>
    <row r="113" spans="2:15" s="58" customFormat="1" x14ac:dyDescent="0.25">
      <c r="B113" s="50" t="s">
        <v>77</v>
      </c>
      <c r="C113" s="51"/>
      <c r="D113" s="27" t="s">
        <v>79</v>
      </c>
      <c r="E113" s="40" t="s">
        <v>56</v>
      </c>
      <c r="F113" s="27" t="s">
        <v>44</v>
      </c>
      <c r="G113" s="49">
        <v>0</v>
      </c>
      <c r="H113" s="34">
        <v>0</v>
      </c>
      <c r="I113" s="34">
        <v>5020000</v>
      </c>
      <c r="J113" s="34">
        <v>0</v>
      </c>
      <c r="K113" s="34">
        <v>3916831.64</v>
      </c>
      <c r="L113" s="35">
        <f t="shared" si="62"/>
        <v>0</v>
      </c>
      <c r="M113" s="36">
        <f t="shared" si="63"/>
        <v>0.78024534661354583</v>
      </c>
      <c r="O113" s="59"/>
    </row>
    <row r="114" spans="2:15" s="58" customFormat="1" x14ac:dyDescent="0.25">
      <c r="B114" s="50" t="s">
        <v>78</v>
      </c>
      <c r="C114" s="51"/>
      <c r="D114" s="27" t="s">
        <v>80</v>
      </c>
      <c r="E114" s="40" t="s">
        <v>56</v>
      </c>
      <c r="F114" s="27" t="s">
        <v>44</v>
      </c>
      <c r="G114" s="49">
        <v>0</v>
      </c>
      <c r="H114" s="34">
        <v>0</v>
      </c>
      <c r="I114" s="34">
        <v>900000</v>
      </c>
      <c r="J114" s="34">
        <v>0</v>
      </c>
      <c r="K114" s="34">
        <v>863778.18</v>
      </c>
      <c r="L114" s="35">
        <f t="shared" ref="L114" si="64">IFERROR(K114/H114,0)</f>
        <v>0</v>
      </c>
      <c r="M114" s="36">
        <f t="shared" ref="M114" si="65">IFERROR(K114/I114,0)</f>
        <v>0.95975353333333335</v>
      </c>
      <c r="O114" s="59"/>
    </row>
    <row r="115" spans="2:15" s="58" customFormat="1" x14ac:dyDescent="0.25">
      <c r="B115" s="50"/>
      <c r="C115" s="51"/>
      <c r="D115" s="27"/>
      <c r="E115" s="40" t="s">
        <v>56</v>
      </c>
      <c r="F115" s="27" t="s">
        <v>44</v>
      </c>
      <c r="G115" s="49">
        <v>0</v>
      </c>
      <c r="H115" s="34">
        <v>0</v>
      </c>
      <c r="I115" s="34">
        <v>1</v>
      </c>
      <c r="J115" s="34">
        <v>0</v>
      </c>
      <c r="K115" s="34">
        <v>0</v>
      </c>
      <c r="L115" s="35">
        <f t="shared" ref="L115" si="66">IFERROR(K115/H115,0)</f>
        <v>0</v>
      </c>
      <c r="M115" s="36">
        <f t="shared" ref="M115" si="67">IFERROR(K115/I115,0)</f>
        <v>0</v>
      </c>
      <c r="O115" s="59"/>
    </row>
    <row r="116" spans="2:15" s="58" customFormat="1" ht="22.5" x14ac:dyDescent="0.25">
      <c r="B116" s="50" t="s">
        <v>107</v>
      </c>
      <c r="C116" s="51"/>
      <c r="D116" s="27" t="s">
        <v>65</v>
      </c>
      <c r="E116" s="40" t="s">
        <v>57</v>
      </c>
      <c r="F116" s="27" t="s">
        <v>45</v>
      </c>
      <c r="G116" s="49">
        <v>0</v>
      </c>
      <c r="H116" s="34">
        <v>0</v>
      </c>
      <c r="I116" s="34">
        <v>6514256.8799999999</v>
      </c>
      <c r="J116" s="34">
        <v>0</v>
      </c>
      <c r="K116" s="34">
        <v>0</v>
      </c>
      <c r="L116" s="35">
        <f t="shared" ref="L116:L117" si="68">IFERROR(K116/H116,0)</f>
        <v>0</v>
      </c>
      <c r="M116" s="36">
        <f t="shared" ref="M116:M117" si="69">IFERROR(K116/I116,0)</f>
        <v>0</v>
      </c>
      <c r="O116" s="59"/>
    </row>
    <row r="117" spans="2:15" s="58" customFormat="1" ht="22.5" x14ac:dyDescent="0.25">
      <c r="B117" s="50" t="s">
        <v>108</v>
      </c>
      <c r="C117" s="51"/>
      <c r="D117" s="27" t="s">
        <v>67</v>
      </c>
      <c r="E117" s="40" t="s">
        <v>57</v>
      </c>
      <c r="F117" s="27" t="s">
        <v>45</v>
      </c>
      <c r="G117" s="49">
        <v>0</v>
      </c>
      <c r="H117" s="34">
        <v>0</v>
      </c>
      <c r="I117" s="34">
        <v>3528339.86</v>
      </c>
      <c r="J117" s="34">
        <v>0</v>
      </c>
      <c r="K117" s="34">
        <v>3525582.14</v>
      </c>
      <c r="L117" s="35">
        <f t="shared" si="68"/>
        <v>0</v>
      </c>
      <c r="M117" s="36">
        <f t="shared" si="69"/>
        <v>0.99921840862574962</v>
      </c>
      <c r="O117" s="59"/>
    </row>
    <row r="118" spans="2:15" x14ac:dyDescent="0.2">
      <c r="B118" s="44"/>
      <c r="C118" s="45"/>
      <c r="D118" s="46"/>
      <c r="E118" s="47"/>
      <c r="F118" s="46"/>
      <c r="G118" s="46"/>
      <c r="H118" s="46"/>
      <c r="I118" s="46"/>
      <c r="J118" s="46"/>
      <c r="K118" s="46"/>
      <c r="L118" s="46"/>
      <c r="M118" s="48"/>
    </row>
    <row r="119" spans="2:15" x14ac:dyDescent="0.2">
      <c r="B119" s="82" t="s">
        <v>17</v>
      </c>
      <c r="C119" s="83"/>
      <c r="D119" s="83"/>
      <c r="E119" s="83"/>
      <c r="F119" s="83"/>
      <c r="G119" s="7">
        <f>SUM(G95:G118)</f>
        <v>123655545</v>
      </c>
      <c r="H119" s="7">
        <f>SUM(H95:H118)</f>
        <v>123655545</v>
      </c>
      <c r="I119" s="7">
        <f>SUM(I95:I118)</f>
        <v>279358877.33000004</v>
      </c>
      <c r="J119" s="7">
        <f>SUM(J95:J118)</f>
        <v>0</v>
      </c>
      <c r="K119" s="7">
        <f>SUM(K95:K118)</f>
        <v>243940529.50999999</v>
      </c>
      <c r="L119" s="8">
        <f>IFERROR(K119/H119,0)</f>
        <v>1.9727423425289985</v>
      </c>
      <c r="M119" s="9">
        <f>IFERROR(K119/I119,0)</f>
        <v>0.87321559938057314</v>
      </c>
    </row>
    <row r="120" spans="2:15" x14ac:dyDescent="0.2">
      <c r="B120" s="4"/>
      <c r="C120" s="5"/>
      <c r="D120" s="2"/>
      <c r="E120" s="6"/>
      <c r="F120" s="2"/>
      <c r="G120" s="2"/>
      <c r="H120" s="2"/>
      <c r="I120" s="2"/>
      <c r="J120" s="2"/>
      <c r="K120" s="2"/>
      <c r="L120" s="2"/>
      <c r="M120" s="3"/>
    </row>
    <row r="121" spans="2:15" x14ac:dyDescent="0.2">
      <c r="B121" s="64" t="s">
        <v>18</v>
      </c>
      <c r="C121" s="65"/>
      <c r="D121" s="65"/>
      <c r="E121" s="65"/>
      <c r="F121" s="65"/>
      <c r="G121" s="10">
        <f>+G90+G119</f>
        <v>144646995</v>
      </c>
      <c r="H121" s="10">
        <f>+H90+H119</f>
        <v>144646995</v>
      </c>
      <c r="I121" s="10">
        <f>+I90+I119</f>
        <v>299701943.71000004</v>
      </c>
      <c r="J121" s="10">
        <f>+J90+J119</f>
        <v>0</v>
      </c>
      <c r="K121" s="10">
        <f>+K90+K119</f>
        <v>263393255.86999997</v>
      </c>
      <c r="L121" s="11">
        <f>IFERROR(K121/H121,0)</f>
        <v>1.8209383186287416</v>
      </c>
      <c r="M121" s="12">
        <f>IFERROR(K121/I121,0)</f>
        <v>0.87885067613998069</v>
      </c>
    </row>
    <row r="122" spans="2:15" x14ac:dyDescent="0.2">
      <c r="B122" s="13"/>
      <c r="C122" s="14"/>
      <c r="D122" s="14"/>
      <c r="E122" s="15"/>
      <c r="F122" s="14"/>
      <c r="G122" s="14"/>
      <c r="H122" s="14"/>
      <c r="I122" s="14"/>
      <c r="J122" s="14"/>
      <c r="K122" s="14"/>
      <c r="L122" s="14"/>
      <c r="M122" s="16"/>
    </row>
    <row r="123" spans="2:15" ht="15" x14ac:dyDescent="0.25">
      <c r="B123" s="17" t="s">
        <v>19</v>
      </c>
      <c r="C123" s="17"/>
      <c r="D123" s="18"/>
      <c r="E123" s="19"/>
      <c r="F123" s="18"/>
      <c r="G123" s="18"/>
      <c r="H123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121:F121"/>
    <mergeCell ref="K3:K5"/>
    <mergeCell ref="L3:M3"/>
    <mergeCell ref="L4:L5"/>
    <mergeCell ref="M4:M5"/>
    <mergeCell ref="B6:D6"/>
    <mergeCell ref="J6:K6"/>
    <mergeCell ref="C7:D7"/>
    <mergeCell ref="B90:F90"/>
    <mergeCell ref="B92:D92"/>
    <mergeCell ref="C93:D93"/>
    <mergeCell ref="B119:F119"/>
  </mergeCells>
  <pageMargins left="0.7" right="0.7" top="0.75" bottom="0.75" header="0.3" footer="0.3"/>
  <pageSetup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</cp:lastModifiedBy>
  <cp:lastPrinted>2025-02-05T22:09:02Z</cp:lastPrinted>
  <dcterms:created xsi:type="dcterms:W3CDTF">2020-08-06T19:52:58Z</dcterms:created>
  <dcterms:modified xsi:type="dcterms:W3CDTF">2025-02-05T22:09:07Z</dcterms:modified>
</cp:coreProperties>
</file>